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32760" yWindow="32760" windowWidth="12825" windowHeight="5025" activeTab="1"/>
  </bookViews>
  <sheets>
    <sheet name="Instructions" sheetId="1" r:id="rId1"/>
    <sheet name="Calculations" sheetId="2" r:id="rId2"/>
  </sheets>
  <definedNames>
    <definedName name="_ftn1" localSheetId="1">'Calculations'!#REF!</definedName>
    <definedName name="_ftnref1" localSheetId="1">'Calculations'!#REF!</definedName>
  </definedNames>
  <calcPr fullCalcOnLoad="1"/>
</workbook>
</file>

<file path=xl/sharedStrings.xml><?xml version="1.0" encoding="utf-8"?>
<sst xmlns="http://schemas.openxmlformats.org/spreadsheetml/2006/main" count="98" uniqueCount="89">
  <si>
    <t>Producer name:</t>
  </si>
  <si>
    <t>Fill in reference values for fuel and elec. consumption in Table 1</t>
  </si>
  <si>
    <t>Date:</t>
  </si>
  <si>
    <t>Table 1</t>
  </si>
  <si>
    <t>Table 2</t>
  </si>
  <si>
    <t>Table 3</t>
  </si>
  <si>
    <t>Ppulp(elec)</t>
  </si>
  <si>
    <t>Ppulp(fuel)</t>
  </si>
  <si>
    <t>Sum</t>
  </si>
  <si>
    <t>True?</t>
  </si>
  <si>
    <t>Limit</t>
  </si>
  <si>
    <t>Pulp name</t>
  </si>
  <si>
    <t>Production site</t>
  </si>
  <si>
    <t>Pulp type</t>
  </si>
  <si>
    <t>Automatically calculated values</t>
  </si>
  <si>
    <t>Fuel, ref</t>
  </si>
  <si>
    <t>Fuel, use</t>
  </si>
  <si>
    <t>Electricity, ref</t>
  </si>
  <si>
    <t>Fuel, ref weighted</t>
  </si>
  <si>
    <t>Electricity, ref weighted</t>
  </si>
  <si>
    <t>Weighted share of energy reference values</t>
  </si>
  <si>
    <t>green</t>
  </si>
  <si>
    <r>
      <t>P</t>
    </r>
    <r>
      <rPr>
        <b/>
        <vertAlign val="subscript"/>
        <sz val="14"/>
        <rFont val="Geneva"/>
        <family val="0"/>
      </rPr>
      <t>pulp electricity</t>
    </r>
  </si>
  <si>
    <r>
      <t>P</t>
    </r>
    <r>
      <rPr>
        <b/>
        <vertAlign val="subscript"/>
        <sz val="14"/>
        <rFont val="Geneva"/>
        <family val="0"/>
      </rPr>
      <t>pulp fuel</t>
    </r>
  </si>
  <si>
    <t>Calculated value</t>
  </si>
  <si>
    <t>"True" can be shown in actual language, depending on the language of your programme</t>
  </si>
  <si>
    <t>Used raw material</t>
  </si>
  <si>
    <t>Fill in filler content in Table 1</t>
  </si>
  <si>
    <t>Kind regards Nordic Ecolabelling</t>
  </si>
  <si>
    <t>Color in Table</t>
  </si>
  <si>
    <t>CTRL + Page Up and CTRL + Page Down.</t>
  </si>
  <si>
    <t xml:space="preserve">banners at the bottom with the titles "Instructions" or "Calculations" or you can use </t>
  </si>
  <si>
    <t>Note that You can shift between this instruction sheet and the calculation sheet by clicking on the sheet</t>
  </si>
  <si>
    <t>Please, note that the sum should be bigger than 1000 because of losses and water content in pulps.</t>
  </si>
  <si>
    <t>Internally produced electricity</t>
  </si>
  <si>
    <t>Electricity, use</t>
  </si>
  <si>
    <t>Calculated energy points</t>
  </si>
  <si>
    <r>
      <t>P</t>
    </r>
    <r>
      <rPr>
        <b/>
        <vertAlign val="subscript"/>
        <sz val="14"/>
        <rFont val="Geneva"/>
        <family val="0"/>
      </rPr>
      <t>paper electricity</t>
    </r>
  </si>
  <si>
    <r>
      <t>P</t>
    </r>
    <r>
      <rPr>
        <b/>
        <vertAlign val="subscript"/>
        <sz val="14"/>
        <rFont val="Geneva"/>
        <family val="0"/>
      </rPr>
      <t>paper fuel</t>
    </r>
  </si>
  <si>
    <r>
      <t>P</t>
    </r>
    <r>
      <rPr>
        <b/>
        <vertAlign val="subscript"/>
        <sz val="14"/>
        <rFont val="Geneva"/>
        <family val="0"/>
      </rPr>
      <t>paper and pulp Fuel</t>
    </r>
  </si>
  <si>
    <t>Weighted energy points for pulps</t>
  </si>
  <si>
    <r>
      <t>P</t>
    </r>
    <r>
      <rPr>
        <b/>
        <vertAlign val="subscript"/>
        <sz val="14"/>
        <rFont val="Geneva"/>
        <family val="0"/>
      </rPr>
      <t>paper and pulp Electricity</t>
    </r>
  </si>
  <si>
    <t>Energy use for pulp production (kWh/ADt pulp)</t>
  </si>
  <si>
    <t>Paper name:</t>
  </si>
  <si>
    <t>Pulp share ADt per ADt</t>
  </si>
  <si>
    <r>
      <t>kg used to make  ADt</t>
    </r>
    <r>
      <rPr>
        <b/>
        <vertAlign val="superscript"/>
        <sz val="10"/>
        <rFont val="Geneva"/>
        <family val="0"/>
      </rPr>
      <t>1</t>
    </r>
    <r>
      <rPr>
        <b/>
        <sz val="10"/>
        <rFont val="Geneva"/>
        <family val="0"/>
      </rPr>
      <t xml:space="preserve"> paper</t>
    </r>
  </si>
  <si>
    <r>
      <rPr>
        <vertAlign val="superscript"/>
        <sz val="10"/>
        <rFont val="Geneva"/>
        <family val="0"/>
      </rPr>
      <t>1</t>
    </r>
    <r>
      <rPr>
        <sz val="10"/>
        <rFont val="Geneva"/>
        <family val="0"/>
      </rPr>
      <t xml:space="preserve"> Air dry tonne (ADt) is dry solid content of pulp and paper where specific chemical and energy consumption and emissions are expressed. ADt for pulp is 90%, while ADt for paper means a solid content of 94%.</t>
    </r>
  </si>
  <si>
    <t xml:space="preserve">Green cells in tables - Note that You can fill in the pertinent parts which are indicated by green colour in tables. </t>
  </si>
  <si>
    <t xml:space="preserve"> Fuel kWh/ADt</t>
  </si>
  <si>
    <t xml:space="preserve"> Ref. value</t>
  </si>
  <si>
    <t xml:space="preserve"> Electricity kWh/ADt</t>
  </si>
  <si>
    <t xml:space="preserve">  Process</t>
  </si>
  <si>
    <t xml:space="preserve"> Process</t>
  </si>
  <si>
    <t xml:space="preserve"> Fuel kWh/ADt </t>
  </si>
  <si>
    <t xml:space="preserve"> Electricity kWh/ADt </t>
  </si>
  <si>
    <t xml:space="preserve"> Unbleached chemical pulp</t>
  </si>
  <si>
    <t xml:space="preserve"> NSSC</t>
  </si>
  <si>
    <t xml:space="preserve"> Dried NSSC</t>
  </si>
  <si>
    <t xml:space="preserve"> CTMP</t>
  </si>
  <si>
    <t xml:space="preserve"> N/A</t>
  </si>
  <si>
    <t xml:space="preserve"> Dried CTMP</t>
  </si>
  <si>
    <t xml:space="preserve"> DIP</t>
  </si>
  <si>
    <t xml:space="preserve"> Dried DIP</t>
  </si>
  <si>
    <t xml:space="preserve"> TMP</t>
  </si>
  <si>
    <t xml:space="preserve"> Dried TMP</t>
  </si>
  <si>
    <t>Fuel and electricity reference values for pulp manufacturing</t>
  </si>
  <si>
    <t xml:space="preserve"> Dried groundwood </t>
  </si>
  <si>
    <t>Kraft paper</t>
  </si>
  <si>
    <t>Fuel and electricity reference values for kraft paper manufacturing</t>
  </si>
  <si>
    <t xml:space="preserve"> Dried unbleached chemical pulp</t>
  </si>
  <si>
    <t xml:space="preserve"> Kraft paper</t>
  </si>
  <si>
    <t>Energy use for the pulp production</t>
  </si>
  <si>
    <t xml:space="preserve">Energy use (kWh/ADt paper) from paper production </t>
  </si>
  <si>
    <t xml:space="preserve">Energy Calculations </t>
  </si>
  <si>
    <t xml:space="preserve">Nordic Ecolabelling kraft paper requirements </t>
  </si>
  <si>
    <t>Fill in energy from the paper/board machine i Table 2</t>
  </si>
  <si>
    <t>Table 3 will show whether requirements are fullfilled</t>
  </si>
  <si>
    <t>Does paper comprise solely of TMP/GW produced on-site (yes/no)?</t>
  </si>
  <si>
    <r>
      <t>P</t>
    </r>
    <r>
      <rPr>
        <b/>
        <vertAlign val="subscript"/>
        <sz val="14"/>
        <rFont val="Geneva"/>
        <family val="0"/>
      </rPr>
      <t>paper and pulp Fuel</t>
    </r>
    <r>
      <rPr>
        <b/>
        <sz val="14"/>
        <rFont val="Geneva"/>
        <family val="0"/>
      </rPr>
      <t xml:space="preserve"> </t>
    </r>
    <r>
      <rPr>
        <b/>
        <sz val="11"/>
        <rFont val="Geneva"/>
        <family val="0"/>
      </rPr>
      <t>for TMP/GW</t>
    </r>
  </si>
  <si>
    <t xml:space="preserve"> If you answer "yes" to the question regarding production of TMP/GW on-site, use the limit values given for Pfuel for TMP/GW on row 43 in Table 3.</t>
  </si>
  <si>
    <r>
      <t xml:space="preserve"> For paper comprising solely of TMP/Groundwood produced on-site, the limit value for P</t>
    </r>
    <r>
      <rPr>
        <b/>
        <vertAlign val="subscript"/>
        <sz val="14"/>
        <rFont val="Geneva"/>
        <family val="0"/>
      </rPr>
      <t>fuel</t>
    </r>
    <r>
      <rPr>
        <b/>
        <sz val="14"/>
        <rFont val="Geneva"/>
        <family val="0"/>
      </rPr>
      <t xml:space="preserve"> is 1.15 and 1.25, respectively. IF you answer "yes", use the limit values given for P</t>
    </r>
    <r>
      <rPr>
        <b/>
        <vertAlign val="subscript"/>
        <sz val="14"/>
        <rFont val="Geneva"/>
        <family val="0"/>
      </rPr>
      <t>fuel</t>
    </r>
    <r>
      <rPr>
        <b/>
        <sz val="14"/>
        <rFont val="Geneva"/>
        <family val="0"/>
      </rPr>
      <t xml:space="preserve"> for TMP on row 43 in Table 3.</t>
    </r>
  </si>
  <si>
    <t>Filler, coating (non-fiber 100% DM)</t>
  </si>
  <si>
    <t>Please follow the instruction below.</t>
  </si>
  <si>
    <t>Instruction:</t>
  </si>
  <si>
    <t>Fill in energy use (kWh) in Table 1</t>
  </si>
  <si>
    <t>Fill in producer name and paper/board name in top of the Calculation sheet</t>
  </si>
  <si>
    <t>Fill in pulp names and used amounts in Table 1</t>
  </si>
  <si>
    <t>in 031 Furniture and fitments and 073 Outdoor furniture, playground and park equipment</t>
  </si>
  <si>
    <t>Nordic Ecolabelling provides a spreadsheet that shall be used by kraft paper producer to demonstrate compliance with energy requirements in the criteria for 031 Furniture and fitments generation 5 and 073 Outdoor furniture, playground and park equipment generation 4.</t>
  </si>
</sst>
</file>

<file path=xl/styles.xml><?xml version="1.0" encoding="utf-8"?>
<styleSheet xmlns="http://schemas.openxmlformats.org/spreadsheetml/2006/main">
  <numFmts count="69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.00\ &quot;kr&quot;_-;\-* #,##0.00\ &quot;kr&quot;_-;_-* &quot;-&quot;??\ &quot;kr&quot;_-;_-@_-"/>
    <numFmt numFmtId="170" formatCode="_-* #,##0\ _k_r_-;\-* #,##0\ _k_r_-;_-* &quot;-&quot;\ _k_r_-;_-@_-"/>
    <numFmt numFmtId="171" formatCode="_-* #,##0.00\ _k_r_-;\-* #,##0.00\ _k_r_-;_-* &quot;-&quot;??\ _k_r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_-* #,##0\ _€_-;\-* #,##0\ _€_-;_-* &quot;-&quot;\ _€_-;_-@_-"/>
    <numFmt numFmtId="179" formatCode="_-* #,##0.00\ _€_-;\-* #,##0.00\ _€_-;_-* &quot;-&quot;??\ _€_-;_-@_-"/>
    <numFmt numFmtId="180" formatCode="&quot;kr&quot;\ #,##0;&quot;kr&quot;\ \-#,##0"/>
    <numFmt numFmtId="181" formatCode="&quot;kr&quot;\ #,##0;[Red]&quot;kr&quot;\ \-#,##0"/>
    <numFmt numFmtId="182" formatCode="&quot;kr&quot;\ #,##0.00;&quot;kr&quot;\ \-#,##0.00"/>
    <numFmt numFmtId="183" formatCode="&quot;kr&quot;\ #,##0.00;[Red]&quot;kr&quot;\ \-#,##0.00"/>
    <numFmt numFmtId="184" formatCode="_ &quot;kr&quot;\ * #,##0_ ;_ &quot;kr&quot;\ * \-#,##0_ ;_ &quot;kr&quot;\ * &quot;-&quot;_ ;_ @_ "/>
    <numFmt numFmtId="185" formatCode="_ * #,##0_ ;_ * \-#,##0_ ;_ * &quot;-&quot;_ ;_ @_ "/>
    <numFmt numFmtId="186" formatCode="_ &quot;kr&quot;\ * #,##0.00_ ;_ &quot;kr&quot;\ * \-#,##0.00_ ;_ &quot;kr&quot;\ * &quot;-&quot;??_ ;_ @_ "/>
    <numFmt numFmtId="187" formatCode="_ * #,##0.00_ ;_ * \-#,##0.00_ ;_ * &quot;-&quot;??_ ;_ @_ "/>
    <numFmt numFmtId="188" formatCode="&quot;kr&quot;\ #,##0_);\(&quot;kr&quot;\ #,##0\)"/>
    <numFmt numFmtId="189" formatCode="&quot;kr&quot;\ #,##0_);[Red]\(&quot;kr&quot;\ #,##0\)"/>
    <numFmt numFmtId="190" formatCode="&quot;kr&quot;\ #,##0.00_);\(&quot;kr&quot;\ #,##0.00\)"/>
    <numFmt numFmtId="191" formatCode="&quot;kr&quot;\ #,##0.00_);[Red]\(&quot;kr&quot;\ #,##0.00\)"/>
    <numFmt numFmtId="192" formatCode="_(&quot;kr&quot;\ * #,##0_);_(&quot;kr&quot;\ * \(#,##0\);_(&quot;kr&quot;\ * &quot;-&quot;_);_(@_)"/>
    <numFmt numFmtId="193" formatCode="_(* #,##0_);_(* \(#,##0\);_(* &quot;-&quot;_);_(@_)"/>
    <numFmt numFmtId="194" formatCode="_(&quot;kr&quot;\ * #,##0.00_);_(&quot;kr&quot;\ * \(#,##0.00\);_(&quot;kr&quot;\ * &quot;-&quot;??_);_(@_)"/>
    <numFmt numFmtId="195" formatCode="_(* #,##0.00_);_(* \(#,##0.00\);_(* &quot;-&quot;??_);_(@_)"/>
    <numFmt numFmtId="196" formatCode="#,##0&quot; kr&quot;;\-#,##0&quot; kr&quot;"/>
    <numFmt numFmtId="197" formatCode="#,##0&quot; kr&quot;;[Red]\-#,##0&quot; kr&quot;"/>
    <numFmt numFmtId="198" formatCode="#,##0.00&quot; kr&quot;;\-#,##0.00&quot; kr&quot;"/>
    <numFmt numFmtId="199" formatCode="#,##0.00&quot; kr&quot;;[Red]\-#,##0.00&quot; kr&quot;"/>
    <numFmt numFmtId="200" formatCode="_-* #,##0&quot; kr&quot;_-;\-* #,##0&quot; kr&quot;_-;_-* &quot;-&quot;&quot; kr&quot;_-;_-@_-"/>
    <numFmt numFmtId="201" formatCode="_-* #,##0_ _k_r_-;\-* #,##0_ _k_r_-;_-* &quot;-&quot;_ _k_r_-;_-@_-"/>
    <numFmt numFmtId="202" formatCode="_-* #,##0.00&quot; kr&quot;_-;\-* #,##0.00&quot; kr&quot;_-;_-* &quot;-&quot;??&quot; kr&quot;_-;_-@_-"/>
    <numFmt numFmtId="203" formatCode="_-* #,##0.00_ _k_r_-;\-* #,##0.00_ _k_r_-;_-* &quot;-&quot;??_ _k_r_-;_-@_-"/>
    <numFmt numFmtId="204" formatCode="0.000000000"/>
    <numFmt numFmtId="205" formatCode="0.0000000000"/>
    <numFmt numFmtId="206" formatCode="0.00000000"/>
    <numFmt numFmtId="207" formatCode="0.0000000"/>
    <numFmt numFmtId="208" formatCode="0.000000"/>
    <numFmt numFmtId="209" formatCode="0.00000"/>
    <numFmt numFmtId="210" formatCode="0.0000"/>
    <numFmt numFmtId="211" formatCode="0.000"/>
    <numFmt numFmtId="212" formatCode="0;0;;@"/>
    <numFmt numFmtId="213" formatCode="0;000;;@"/>
    <numFmt numFmtId="214" formatCode="0.00;0;;@"/>
    <numFmt numFmtId="215" formatCode="0.000;0;;@"/>
    <numFmt numFmtId="216" formatCode="0.0"/>
    <numFmt numFmtId="217" formatCode="&quot;Kyllä&quot;;&quot;Kyllä&quot;;&quot;Ei&quot;"/>
    <numFmt numFmtId="218" formatCode="&quot;Tosi&quot;;&quot;Tosi&quot;;&quot;Epätosi&quot;"/>
    <numFmt numFmtId="219" formatCode="&quot;Käytössä&quot;;&quot;Käytössä&quot;;&quot;Ei käytössä&quot;"/>
    <numFmt numFmtId="220" formatCode="[$€-2]\ #\ ##,000_);[Red]\([$€-2]\ #\ ##,000\)"/>
    <numFmt numFmtId="221" formatCode="&quot;Yes&quot;;&quot;Yes&quot;;&quot;No&quot;"/>
    <numFmt numFmtId="222" formatCode="&quot;True&quot;;&quot;True&quot;;&quot;False&quot;"/>
    <numFmt numFmtId="223" formatCode="&quot;On&quot;;&quot;On&quot;;&quot;Off&quot;"/>
    <numFmt numFmtId="224" formatCode="[$€-2]\ #,##0.00_);[Red]\([$€-2]\ #,##0.00\)"/>
  </numFmts>
  <fonts count="58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8"/>
      <name val="Geneva"/>
      <family val="0"/>
    </font>
    <font>
      <b/>
      <sz val="14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b/>
      <vertAlign val="subscript"/>
      <sz val="14"/>
      <name val="Geneva"/>
      <family val="0"/>
    </font>
    <font>
      <sz val="14"/>
      <name val="Geneva"/>
      <family val="0"/>
    </font>
    <font>
      <b/>
      <u val="single"/>
      <sz val="14"/>
      <name val="Geneva"/>
      <family val="0"/>
    </font>
    <font>
      <b/>
      <sz val="36"/>
      <name val="Geneva"/>
      <family val="0"/>
    </font>
    <font>
      <b/>
      <sz val="24"/>
      <name val="Geneva"/>
      <family val="0"/>
    </font>
    <font>
      <sz val="8"/>
      <name val="Geneva"/>
      <family val="0"/>
    </font>
    <font>
      <b/>
      <vertAlign val="superscript"/>
      <sz val="10"/>
      <name val="Geneva"/>
      <family val="0"/>
    </font>
    <font>
      <vertAlign val="superscript"/>
      <sz val="10"/>
      <name val="Geneva"/>
      <family val="0"/>
    </font>
    <font>
      <b/>
      <i/>
      <sz val="14"/>
      <name val="Geneva"/>
      <family val="0"/>
    </font>
    <font>
      <b/>
      <sz val="9"/>
      <name val="Geneva"/>
      <family val="0"/>
    </font>
    <font>
      <b/>
      <sz val="11"/>
      <name val="Geneva"/>
      <family val="0"/>
    </font>
    <font>
      <b/>
      <sz val="16"/>
      <name val="Geneva"/>
      <family val="0"/>
    </font>
    <font>
      <sz val="11"/>
      <name val="Geneva"/>
      <family val="0"/>
    </font>
    <font>
      <b/>
      <sz val="28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Gene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FF0000"/>
      <name val="Geneva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20" borderId="1" applyNumberFormat="0" applyAlignment="0" applyProtection="0"/>
    <xf numFmtId="0" fontId="43" fillId="2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23" borderId="1" applyNumberFormat="0" applyAlignment="0" applyProtection="0"/>
    <xf numFmtId="0" fontId="47" fillId="0" borderId="2" applyNumberFormat="0" applyFill="0" applyAlignment="0" applyProtection="0"/>
    <xf numFmtId="203" fontId="0" fillId="0" borderId="0" applyFont="0" applyFill="0" applyBorder="0" applyAlignment="0" applyProtection="0"/>
    <xf numFmtId="0" fontId="48" fillId="24" borderId="3" applyNumberFormat="0" applyAlignment="0" applyProtection="0"/>
    <xf numFmtId="0" fontId="0" fillId="25" borderId="4" applyNumberFormat="0" applyFont="0" applyAlignment="0" applyProtection="0"/>
    <xf numFmtId="0" fontId="49" fillId="26" borderId="0" applyNumberFormat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201" fontId="0" fillId="0" borderId="0" applyFont="0" applyFill="0" applyBorder="0" applyAlignment="0" applyProtection="0"/>
    <xf numFmtId="0" fontId="55" fillId="20" borderId="9" applyNumberFormat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 applyProtection="1">
      <alignment horizontal="right"/>
      <protection locked="0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 applyProtection="1">
      <alignment/>
      <protection locked="0"/>
    </xf>
    <xf numFmtId="0" fontId="5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0" fontId="5" fillId="33" borderId="0" xfId="0" applyFont="1" applyFill="1" applyAlignment="1" applyProtection="1">
      <alignment horizontal="center"/>
      <protection locked="0"/>
    </xf>
    <xf numFmtId="2" fontId="5" fillId="33" borderId="0" xfId="0" applyNumberFormat="1" applyFont="1" applyFill="1" applyAlignment="1" applyProtection="1">
      <alignment horizontal="center"/>
      <protection locked="0"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 applyProtection="1">
      <alignment horizontal="left"/>
      <protection locked="0"/>
    </xf>
    <xf numFmtId="0" fontId="10" fillId="33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 applyProtection="1">
      <alignment horizontal="center"/>
      <protection locked="0"/>
    </xf>
    <xf numFmtId="2" fontId="5" fillId="0" borderId="0" xfId="0" applyNumberFormat="1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2" fontId="1" fillId="0" borderId="0" xfId="0" applyNumberFormat="1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/>
      <protection locked="0"/>
    </xf>
    <xf numFmtId="0" fontId="9" fillId="34" borderId="0" xfId="0" applyFont="1" applyFill="1" applyAlignment="1">
      <alignment horizontal="center"/>
    </xf>
    <xf numFmtId="0" fontId="0" fillId="34" borderId="10" xfId="0" applyFill="1" applyBorder="1" applyAlignment="1" applyProtection="1">
      <alignment horizontal="left"/>
      <protection locked="0"/>
    </xf>
    <xf numFmtId="0" fontId="0" fillId="34" borderId="11" xfId="0" applyFill="1" applyBorder="1" applyAlignment="1">
      <alignment horizontal="left"/>
    </xf>
    <xf numFmtId="0" fontId="0" fillId="34" borderId="10" xfId="0" applyFill="1" applyBorder="1" applyAlignment="1">
      <alignment horizontal="left"/>
    </xf>
    <xf numFmtId="0" fontId="0" fillId="34" borderId="12" xfId="0" applyFill="1" applyBorder="1" applyAlignment="1">
      <alignment horizontal="left"/>
    </xf>
    <xf numFmtId="0" fontId="0" fillId="34" borderId="13" xfId="0" applyFill="1" applyBorder="1" applyAlignment="1">
      <alignment horizontal="left"/>
    </xf>
    <xf numFmtId="0" fontId="1" fillId="0" borderId="14" xfId="0" applyFont="1" applyFill="1" applyBorder="1" applyAlignment="1" applyProtection="1">
      <alignment horizontal="left"/>
      <protection locked="0"/>
    </xf>
    <xf numFmtId="0" fontId="12" fillId="0" borderId="0" xfId="0" applyFont="1" applyFill="1" applyAlignment="1" applyProtection="1">
      <alignment horizontal="left"/>
      <protection locked="0"/>
    </xf>
    <xf numFmtId="0" fontId="9" fillId="33" borderId="0" xfId="0" applyFont="1" applyFill="1" applyAlignment="1" applyProtection="1">
      <alignment horizontal="center"/>
      <protection locked="0"/>
    </xf>
    <xf numFmtId="0" fontId="10" fillId="0" borderId="0" xfId="0" applyFont="1" applyFill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0" fillId="33" borderId="0" xfId="0" applyFill="1" applyAlignment="1">
      <alignment/>
    </xf>
    <xf numFmtId="0" fontId="9" fillId="0" borderId="0" xfId="0" applyFont="1" applyAlignment="1">
      <alignment/>
    </xf>
    <xf numFmtId="0" fontId="11" fillId="0" borderId="0" xfId="0" applyFont="1" applyFill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1" fillId="0" borderId="15" xfId="0" applyFont="1" applyFill="1" applyBorder="1" applyAlignment="1" applyProtection="1">
      <alignment/>
      <protection locked="0"/>
    </xf>
    <xf numFmtId="0" fontId="1" fillId="0" borderId="16" xfId="0" applyFont="1" applyFill="1" applyBorder="1" applyAlignment="1" applyProtection="1">
      <alignment/>
      <protection locked="0"/>
    </xf>
    <xf numFmtId="2" fontId="1" fillId="0" borderId="16" xfId="0" applyNumberFormat="1" applyFont="1" applyFill="1" applyBorder="1" applyAlignment="1" applyProtection="1">
      <alignment horizontal="center"/>
      <protection locked="0"/>
    </xf>
    <xf numFmtId="0" fontId="1" fillId="0" borderId="14" xfId="0" applyFont="1" applyFill="1" applyBorder="1" applyAlignment="1">
      <alignment/>
    </xf>
    <xf numFmtId="0" fontId="1" fillId="0" borderId="17" xfId="0" applyFont="1" applyFill="1" applyBorder="1" applyAlignment="1">
      <alignment horizontal="left"/>
    </xf>
    <xf numFmtId="0" fontId="1" fillId="0" borderId="14" xfId="0" applyFont="1" applyFill="1" applyBorder="1" applyAlignment="1" applyProtection="1">
      <alignment horizontal="center" wrapText="1"/>
      <protection locked="0"/>
    </xf>
    <xf numFmtId="0" fontId="1" fillId="0" borderId="18" xfId="0" applyFont="1" applyFill="1" applyBorder="1" applyAlignment="1" applyProtection="1">
      <alignment horizontal="center"/>
      <protection locked="0"/>
    </xf>
    <xf numFmtId="0" fontId="1" fillId="0" borderId="19" xfId="0" applyFont="1" applyFill="1" applyBorder="1" applyAlignment="1" applyProtection="1">
      <alignment horizontal="center"/>
      <protection locked="0"/>
    </xf>
    <xf numFmtId="0" fontId="1" fillId="0" borderId="20" xfId="0" applyFont="1" applyFill="1" applyBorder="1" applyAlignment="1" applyProtection="1">
      <alignment horizontal="center" wrapText="1"/>
      <protection locked="0"/>
    </xf>
    <xf numFmtId="0" fontId="1" fillId="0" borderId="21" xfId="0" applyFont="1" applyFill="1" applyBorder="1" applyAlignment="1" applyProtection="1">
      <alignment horizontal="center" wrapText="1"/>
      <protection locked="0"/>
    </xf>
    <xf numFmtId="0" fontId="1" fillId="0" borderId="19" xfId="0" applyFont="1" applyFill="1" applyBorder="1" applyAlignment="1" applyProtection="1">
      <alignment horizontal="center" wrapText="1"/>
      <protection locked="0"/>
    </xf>
    <xf numFmtId="0" fontId="1" fillId="0" borderId="22" xfId="0" applyFont="1" applyFill="1" applyBorder="1" applyAlignment="1" applyProtection="1">
      <alignment horizontal="center"/>
      <protection locked="0"/>
    </xf>
    <xf numFmtId="0" fontId="0" fillId="0" borderId="23" xfId="0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/>
      <protection locked="0"/>
    </xf>
    <xf numFmtId="2" fontId="0" fillId="0" borderId="20" xfId="0" applyNumberFormat="1" applyFill="1" applyBorder="1" applyAlignment="1">
      <alignment horizontal="center"/>
    </xf>
    <xf numFmtId="2" fontId="0" fillId="0" borderId="21" xfId="0" applyNumberFormat="1" applyFill="1" applyBorder="1" applyAlignment="1">
      <alignment horizontal="center"/>
    </xf>
    <xf numFmtId="0" fontId="0" fillId="0" borderId="17" xfId="0" applyFill="1" applyBorder="1" applyAlignment="1" applyProtection="1">
      <alignment horizontal="left"/>
      <protection locked="0"/>
    </xf>
    <xf numFmtId="2" fontId="0" fillId="0" borderId="0" xfId="0" applyNumberFormat="1" applyFill="1" applyBorder="1" applyAlignment="1">
      <alignment horizontal="center"/>
    </xf>
    <xf numFmtId="0" fontId="4" fillId="0" borderId="24" xfId="0" applyFont="1" applyFill="1" applyBorder="1" applyAlignment="1" applyProtection="1">
      <alignment horizontal="left"/>
      <protection locked="0"/>
    </xf>
    <xf numFmtId="0" fontId="4" fillId="0" borderId="25" xfId="0" applyFont="1" applyFill="1" applyBorder="1" applyAlignment="1" applyProtection="1">
      <alignment horizontal="left"/>
      <protection locked="0"/>
    </xf>
    <xf numFmtId="0" fontId="4" fillId="0" borderId="25" xfId="0" applyFont="1" applyFill="1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Fill="1" applyAlignment="1">
      <alignment wrapText="1"/>
    </xf>
    <xf numFmtId="0" fontId="4" fillId="0" borderId="24" xfId="0" applyFont="1" applyFill="1" applyBorder="1" applyAlignment="1">
      <alignment/>
    </xf>
    <xf numFmtId="0" fontId="0" fillId="34" borderId="27" xfId="0" applyFill="1" applyBorder="1" applyAlignment="1" applyProtection="1">
      <alignment horizontal="center"/>
      <protection locked="0"/>
    </xf>
    <xf numFmtId="0" fontId="0" fillId="34" borderId="28" xfId="0" applyFill="1" applyBorder="1" applyAlignment="1" applyProtection="1">
      <alignment horizontal="center"/>
      <protection locked="0"/>
    </xf>
    <xf numFmtId="0" fontId="0" fillId="34" borderId="29" xfId="0" applyFill="1" applyBorder="1" applyAlignment="1" applyProtection="1">
      <alignment horizontal="center"/>
      <protection locked="0"/>
    </xf>
    <xf numFmtId="0" fontId="0" fillId="34" borderId="30" xfId="0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/>
    </xf>
    <xf numFmtId="0" fontId="1" fillId="0" borderId="31" xfId="0" applyFont="1" applyFill="1" applyBorder="1" applyAlignment="1" applyProtection="1">
      <alignment horizontal="center" wrapText="1"/>
      <protection locked="0"/>
    </xf>
    <xf numFmtId="0" fontId="1" fillId="0" borderId="32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211" fontId="0" fillId="34" borderId="33" xfId="0" applyNumberFormat="1" applyFont="1" applyFill="1" applyBorder="1" applyAlignment="1" applyProtection="1">
      <alignment horizontal="center"/>
      <protection locked="0"/>
    </xf>
    <xf numFmtId="1" fontId="0" fillId="34" borderId="34" xfId="0" applyNumberFormat="1" applyFont="1" applyFill="1" applyBorder="1" applyAlignment="1">
      <alignment horizontal="center"/>
    </xf>
    <xf numFmtId="1" fontId="0" fillId="0" borderId="24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6" fillId="0" borderId="0" xfId="0" applyFont="1" applyAlignment="1">
      <alignment/>
    </xf>
    <xf numFmtId="0" fontId="16" fillId="33" borderId="0" xfId="0" applyFont="1" applyFill="1" applyAlignment="1" applyProtection="1">
      <alignment horizontal="left"/>
      <protection locked="0"/>
    </xf>
    <xf numFmtId="0" fontId="0" fillId="0" borderId="0" xfId="0" applyAlignment="1">
      <alignment vertical="top" wrapText="1"/>
    </xf>
    <xf numFmtId="0" fontId="0" fillId="0" borderId="0" xfId="0" applyFont="1" applyFill="1" applyBorder="1" applyAlignment="1" applyProtection="1">
      <alignment vertical="top"/>
      <protection locked="0"/>
    </xf>
    <xf numFmtId="0" fontId="1" fillId="0" borderId="26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1" fillId="0" borderId="35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0" fillId="0" borderId="36" xfId="0" applyFill="1" applyBorder="1" applyAlignment="1">
      <alignment/>
    </xf>
    <xf numFmtId="0" fontId="0" fillId="0" borderId="35" xfId="0" applyFill="1" applyBorder="1" applyAlignment="1">
      <alignment/>
    </xf>
    <xf numFmtId="0" fontId="1" fillId="0" borderId="0" xfId="0" applyFont="1" applyFill="1" applyBorder="1" applyAlignment="1">
      <alignment vertical="center" wrapText="1"/>
    </xf>
    <xf numFmtId="0" fontId="0" fillId="34" borderId="12" xfId="0" applyFill="1" applyBorder="1" applyAlignment="1" applyProtection="1">
      <alignment horizontal="left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16" xfId="0" applyFill="1" applyBorder="1" applyAlignment="1" applyProtection="1">
      <alignment vertical="top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13" fillId="0" borderId="0" xfId="0" applyFont="1" applyFill="1" applyAlignment="1">
      <alignment/>
    </xf>
    <xf numFmtId="0" fontId="0" fillId="35" borderId="37" xfId="0" applyFill="1" applyBorder="1" applyAlignment="1">
      <alignment wrapText="1"/>
    </xf>
    <xf numFmtId="0" fontId="0" fillId="35" borderId="38" xfId="0" applyFill="1" applyBorder="1" applyAlignment="1">
      <alignment wrapText="1"/>
    </xf>
    <xf numFmtId="0" fontId="0" fillId="35" borderId="39" xfId="0" applyFill="1" applyBorder="1" applyAlignment="1">
      <alignment wrapText="1"/>
    </xf>
    <xf numFmtId="0" fontId="0" fillId="35" borderId="40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41" xfId="0" applyFill="1" applyBorder="1" applyAlignment="1">
      <alignment/>
    </xf>
    <xf numFmtId="0" fontId="0" fillId="35" borderId="40" xfId="0" applyFill="1" applyBorder="1" applyAlignment="1">
      <alignment vertical="center" wrapText="1"/>
    </xf>
    <xf numFmtId="0" fontId="0" fillId="35" borderId="42" xfId="0" applyFill="1" applyBorder="1" applyAlignment="1">
      <alignment vertical="center" wrapText="1"/>
    </xf>
    <xf numFmtId="0" fontId="20" fillId="0" borderId="0" xfId="0" applyFont="1" applyFill="1" applyBorder="1" applyAlignment="1">
      <alignment/>
    </xf>
    <xf numFmtId="0" fontId="19" fillId="0" borderId="0" xfId="0" applyFont="1" applyFill="1" applyAlignment="1" applyProtection="1">
      <alignment horizontal="left"/>
      <protection locked="0"/>
    </xf>
    <xf numFmtId="0" fontId="19" fillId="34" borderId="43" xfId="0" applyFont="1" applyFill="1" applyBorder="1" applyAlignment="1" applyProtection="1">
      <alignment horizontal="left"/>
      <protection locked="0"/>
    </xf>
    <xf numFmtId="0" fontId="19" fillId="34" borderId="29" xfId="0" applyFont="1" applyFill="1" applyBorder="1" applyAlignment="1" applyProtection="1">
      <alignment horizontal="left"/>
      <protection locked="0"/>
    </xf>
    <xf numFmtId="14" fontId="19" fillId="34" borderId="44" xfId="0" applyNumberFormat="1" applyFont="1" applyFill="1" applyBorder="1" applyAlignment="1" applyProtection="1">
      <alignment horizontal="left"/>
      <protection locked="0"/>
    </xf>
    <xf numFmtId="0" fontId="5" fillId="0" borderId="27" xfId="0" applyFont="1" applyFill="1" applyBorder="1" applyAlignment="1">
      <alignment vertical="center"/>
    </xf>
    <xf numFmtId="2" fontId="1" fillId="36" borderId="30" xfId="0" applyNumberFormat="1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36" borderId="28" xfId="0" applyFont="1" applyFill="1" applyBorder="1" applyAlignment="1">
      <alignment vertical="center"/>
    </xf>
    <xf numFmtId="0" fontId="0" fillId="0" borderId="0" xfId="0" applyFill="1" applyBorder="1" applyAlignment="1">
      <alignment wrapText="1"/>
    </xf>
    <xf numFmtId="0" fontId="0" fillId="35" borderId="37" xfId="0" applyFill="1" applyBorder="1" applyAlignment="1">
      <alignment vertical="center" wrapText="1"/>
    </xf>
    <xf numFmtId="0" fontId="0" fillId="35" borderId="38" xfId="0" applyFill="1" applyBorder="1" applyAlignment="1">
      <alignment vertical="center" wrapText="1"/>
    </xf>
    <xf numFmtId="0" fontId="0" fillId="35" borderId="39" xfId="0" applyFill="1" applyBorder="1" applyAlignment="1">
      <alignment vertical="center" wrapText="1"/>
    </xf>
    <xf numFmtId="0" fontId="0" fillId="35" borderId="40" xfId="0" applyFill="1" applyBorder="1" applyAlignment="1">
      <alignment vertical="center"/>
    </xf>
    <xf numFmtId="0" fontId="0" fillId="35" borderId="0" xfId="0" applyFill="1" applyBorder="1" applyAlignment="1">
      <alignment vertical="center"/>
    </xf>
    <xf numFmtId="0" fontId="0" fillId="35" borderId="41" xfId="0" applyFill="1" applyBorder="1" applyAlignment="1">
      <alignment vertical="center"/>
    </xf>
    <xf numFmtId="0" fontId="0" fillId="35" borderId="0" xfId="0" applyFill="1" applyBorder="1" applyAlignment="1">
      <alignment horizontal="center" vertical="center"/>
    </xf>
    <xf numFmtId="0" fontId="0" fillId="35" borderId="41" xfId="0" applyFill="1" applyBorder="1" applyAlignment="1">
      <alignment horizontal="center" vertical="center"/>
    </xf>
    <xf numFmtId="0" fontId="0" fillId="35" borderId="46" xfId="0" applyFill="1" applyBorder="1" applyAlignment="1">
      <alignment horizontal="center" vertical="center"/>
    </xf>
    <xf numFmtId="0" fontId="0" fillId="35" borderId="47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35" borderId="42" xfId="0" applyFill="1" applyBorder="1" applyAlignment="1">
      <alignment vertical="center"/>
    </xf>
    <xf numFmtId="0" fontId="1" fillId="0" borderId="0" xfId="0" applyFont="1" applyFill="1" applyBorder="1" applyAlignment="1" applyProtection="1">
      <alignment horizontal="center" wrapText="1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 applyProtection="1">
      <alignment/>
      <protection locked="0"/>
    </xf>
    <xf numFmtId="0" fontId="17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 applyProtection="1">
      <alignment horizontal="left" wrapText="1"/>
      <protection locked="0"/>
    </xf>
    <xf numFmtId="0" fontId="1" fillId="0" borderId="30" xfId="0" applyFont="1" applyFill="1" applyBorder="1" applyAlignment="1">
      <alignment/>
    </xf>
    <xf numFmtId="0" fontId="1" fillId="0" borderId="30" xfId="0" applyFont="1" applyFill="1" applyBorder="1" applyAlignment="1" applyProtection="1">
      <alignment horizontal="center" wrapText="1"/>
      <protection locked="0"/>
    </xf>
    <xf numFmtId="0" fontId="0" fillId="0" borderId="30" xfId="0" applyFill="1" applyBorder="1" applyAlignment="1" applyProtection="1">
      <alignment horizontal="left" wrapText="1"/>
      <protection locked="0"/>
    </xf>
    <xf numFmtId="0" fontId="0" fillId="0" borderId="30" xfId="0" applyFill="1" applyBorder="1" applyAlignment="1">
      <alignment horizontal="center"/>
    </xf>
    <xf numFmtId="0" fontId="5" fillId="0" borderId="48" xfId="0" applyFont="1" applyFill="1" applyBorder="1" applyAlignment="1" applyProtection="1">
      <alignment/>
      <protection locked="0"/>
    </xf>
    <xf numFmtId="0" fontId="4" fillId="0" borderId="43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vertical="top"/>
      <protection locked="0"/>
    </xf>
    <xf numFmtId="0" fontId="0" fillId="0" borderId="0" xfId="0" applyFill="1" applyAlignment="1">
      <alignment horizontal="left" vertical="top" wrapText="1"/>
    </xf>
    <xf numFmtId="0" fontId="1" fillId="0" borderId="49" xfId="0" applyFont="1" applyFill="1" applyBorder="1" applyAlignment="1" applyProtection="1">
      <alignment/>
      <protection locked="0"/>
    </xf>
    <xf numFmtId="0" fontId="1" fillId="0" borderId="36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0" fillId="0" borderId="50" xfId="0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1" fillId="0" borderId="51" xfId="0" applyFont="1" applyFill="1" applyBorder="1" applyAlignment="1" applyProtection="1">
      <alignment horizontal="center" wrapText="1"/>
      <protection locked="0"/>
    </xf>
    <xf numFmtId="0" fontId="5" fillId="0" borderId="52" xfId="0" applyFont="1" applyFill="1" applyBorder="1" applyAlignment="1">
      <alignment vertical="center"/>
    </xf>
    <xf numFmtId="2" fontId="1" fillId="0" borderId="53" xfId="0" applyNumberFormat="1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vertical="center"/>
    </xf>
    <xf numFmtId="2" fontId="1" fillId="0" borderId="30" xfId="0" applyNumberFormat="1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29" xfId="0" applyFont="1" applyFill="1" applyBorder="1" applyAlignment="1" applyProtection="1">
      <alignment/>
      <protection locked="0"/>
    </xf>
    <xf numFmtId="2" fontId="19" fillId="34" borderId="30" xfId="0" applyNumberFormat="1" applyFont="1" applyFill="1" applyBorder="1" applyAlignment="1" applyProtection="1">
      <alignment horizontal="center" vertical="center"/>
      <protection locked="0"/>
    </xf>
    <xf numFmtId="0" fontId="5" fillId="0" borderId="27" xfId="0" applyFont="1" applyFill="1" applyBorder="1" applyAlignment="1">
      <alignment vertical="center" wrapText="1"/>
    </xf>
    <xf numFmtId="2" fontId="0" fillId="0" borderId="30" xfId="0" applyNumberFormat="1" applyFill="1" applyBorder="1" applyAlignment="1" applyProtection="1">
      <alignment horizontal="center"/>
      <protection locked="0"/>
    </xf>
    <xf numFmtId="0" fontId="57" fillId="0" borderId="0" xfId="0" applyFont="1" applyFill="1" applyBorder="1" applyAlignment="1">
      <alignment horizontal="center"/>
    </xf>
    <xf numFmtId="0" fontId="21" fillId="0" borderId="0" xfId="0" applyFont="1" applyFill="1" applyAlignment="1" applyProtection="1">
      <alignment horizontal="left"/>
      <protection locked="0"/>
    </xf>
    <xf numFmtId="0" fontId="9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9" fillId="0" borderId="0" xfId="0" applyFont="1" applyFill="1" applyAlignment="1" applyProtection="1">
      <alignment horizontal="left" vertical="top" wrapText="1"/>
      <protection locked="0"/>
    </xf>
    <xf numFmtId="0" fontId="5" fillId="35" borderId="40" xfId="0" applyFont="1" applyFill="1" applyBorder="1" applyAlignment="1">
      <alignment horizontal="left" vertical="top" wrapText="1"/>
    </xf>
    <xf numFmtId="0" fontId="5" fillId="35" borderId="0" xfId="0" applyFont="1" applyFill="1" applyBorder="1" applyAlignment="1">
      <alignment horizontal="left" vertical="top" wrapText="1"/>
    </xf>
    <xf numFmtId="0" fontId="1" fillId="0" borderId="55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13" fillId="0" borderId="0" xfId="0" applyFont="1" applyFill="1" applyBorder="1" applyAlignment="1">
      <alignment horizontal="left"/>
    </xf>
    <xf numFmtId="0" fontId="1" fillId="35" borderId="46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 applyProtection="1">
      <alignment horizontal="center"/>
      <protection locked="0"/>
    </xf>
    <xf numFmtId="0" fontId="5" fillId="0" borderId="36" xfId="0" applyFont="1" applyFill="1" applyBorder="1" applyAlignment="1" applyProtection="1">
      <alignment horizontal="center"/>
      <protection locked="0"/>
    </xf>
    <xf numFmtId="0" fontId="5" fillId="0" borderId="56" xfId="0" applyFont="1" applyFill="1" applyBorder="1" applyAlignment="1" applyProtection="1">
      <alignment horizontal="center"/>
      <protection locked="0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 applyProtection="1">
      <alignment horizontal="center" vertical="top" wrapText="1"/>
      <protection locked="0"/>
    </xf>
    <xf numFmtId="0" fontId="21" fillId="0" borderId="0" xfId="0" applyFont="1" applyFill="1" applyAlignment="1" applyProtection="1">
      <alignment horizontal="left"/>
      <protection locked="0"/>
    </xf>
    <xf numFmtId="0" fontId="19" fillId="34" borderId="44" xfId="0" applyFont="1" applyFill="1" applyBorder="1" applyAlignment="1" applyProtection="1">
      <alignment horizontal="left"/>
      <protection locked="0"/>
    </xf>
    <xf numFmtId="0" fontId="19" fillId="34" borderId="43" xfId="0" applyFont="1" applyFill="1" applyBorder="1" applyAlignment="1" applyProtection="1">
      <alignment horizontal="left"/>
      <protection locked="0"/>
    </xf>
    <xf numFmtId="0" fontId="19" fillId="34" borderId="29" xfId="0" applyFont="1" applyFill="1" applyBorder="1" applyAlignment="1" applyProtection="1">
      <alignment horizontal="left"/>
      <protection locked="0"/>
    </xf>
    <xf numFmtId="0" fontId="1" fillId="34" borderId="44" xfId="0" applyFont="1" applyFill="1" applyBorder="1" applyAlignment="1" applyProtection="1">
      <alignment horizontal="left" vertical="center" wrapText="1"/>
      <protection locked="0"/>
    </xf>
    <xf numFmtId="0" fontId="1" fillId="34" borderId="43" xfId="0" applyFont="1" applyFill="1" applyBorder="1" applyAlignment="1" applyProtection="1">
      <alignment horizontal="left" vertical="center" wrapText="1"/>
      <protection locked="0"/>
    </xf>
    <xf numFmtId="0" fontId="1" fillId="34" borderId="29" xfId="0" applyFont="1" applyFill="1" applyBorder="1" applyAlignment="1" applyProtection="1">
      <alignment horizontal="left" vertical="center" wrapText="1"/>
      <protection locked="0"/>
    </xf>
    <xf numFmtId="0" fontId="1" fillId="0" borderId="55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49" xfId="0" applyFont="1" applyFill="1" applyBorder="1" applyAlignment="1" applyProtection="1">
      <alignment horizontal="center" vertical="center"/>
      <protection locked="0"/>
    </xf>
    <xf numFmtId="0" fontId="1" fillId="0" borderId="57" xfId="0" applyFont="1" applyFill="1" applyBorder="1" applyAlignment="1" applyProtection="1">
      <alignment horizontal="center" vertical="center"/>
      <protection locked="0"/>
    </xf>
    <xf numFmtId="0" fontId="1" fillId="0" borderId="49" xfId="0" applyFont="1" applyFill="1" applyBorder="1" applyAlignment="1" applyProtection="1">
      <alignment horizontal="left" vertical="center" wrapText="1"/>
      <protection locked="0"/>
    </xf>
    <xf numFmtId="0" fontId="1" fillId="0" borderId="56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19" fillId="0" borderId="0" xfId="0" applyFont="1" applyFill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0" fillId="35" borderId="0" xfId="0" applyFill="1" applyBorder="1" applyAlignment="1" applyProtection="1">
      <alignment horizontal="left" vertical="top" wrapText="1"/>
      <protection locked="0"/>
    </xf>
    <xf numFmtId="0" fontId="0" fillId="0" borderId="0" xfId="0" applyFill="1" applyAlignment="1" applyProtection="1">
      <alignment horizontal="left" vertical="top" wrapText="1"/>
      <protection locked="0"/>
    </xf>
    <xf numFmtId="0" fontId="1" fillId="0" borderId="49" xfId="0" applyFont="1" applyFill="1" applyBorder="1" applyAlignment="1" applyProtection="1">
      <alignment horizontal="center" vertical="center" wrapText="1"/>
      <protection locked="0"/>
    </xf>
    <xf numFmtId="0" fontId="1" fillId="0" borderId="57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>
      <alignment horizontal="left" vertical="top" wrapText="1"/>
    </xf>
    <xf numFmtId="0" fontId="1" fillId="0" borderId="49" xfId="0" applyFont="1" applyFill="1" applyBorder="1" applyAlignment="1" applyProtection="1">
      <alignment horizontal="left" vertical="center" wrapText="1"/>
      <protection locked="0"/>
    </xf>
    <xf numFmtId="0" fontId="1" fillId="0" borderId="57" xfId="0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8"/>
  <sheetViews>
    <sheetView zoomScalePageLayoutView="0" workbookViewId="0" topLeftCell="A1">
      <selection activeCell="A3" sqref="A3:L6"/>
    </sheetView>
  </sheetViews>
  <sheetFormatPr defaultColWidth="11.00390625" defaultRowHeight="12.75"/>
  <cols>
    <col min="1" max="1" width="8.875" style="0" customWidth="1"/>
    <col min="2" max="2" width="11.125" style="0" customWidth="1"/>
    <col min="3" max="3" width="9.375" style="0" customWidth="1"/>
    <col min="4" max="4" width="9.875" style="0" customWidth="1"/>
    <col min="5" max="5" width="12.875" style="0" customWidth="1"/>
    <col min="6" max="6" width="13.125" style="0" customWidth="1"/>
    <col min="7" max="9" width="8.875" style="0" customWidth="1"/>
    <col min="10" max="10" width="10.125" style="0" customWidth="1"/>
    <col min="11" max="15" width="8.875" style="0" customWidth="1"/>
    <col min="16" max="16" width="12.00390625" style="0" customWidth="1"/>
    <col min="17" max="16384" width="9.125" style="0" customWidth="1"/>
  </cols>
  <sheetData>
    <row r="2" ht="9.75" customHeight="1">
      <c r="A2" s="73"/>
    </row>
    <row r="3" spans="1:12" ht="12.75">
      <c r="A3" s="155" t="s">
        <v>88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</row>
    <row r="4" spans="1:12" ht="12.75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</row>
    <row r="5" spans="1:12" ht="12.75">
      <c r="A5" s="156"/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</row>
    <row r="6" spans="1:12" ht="19.5" customHeight="1">
      <c r="A6" s="156"/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</row>
    <row r="7" spans="1:12" ht="12.75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</row>
    <row r="8" ht="18">
      <c r="A8" s="31" t="s">
        <v>82</v>
      </c>
    </row>
    <row r="9" ht="18">
      <c r="A9" s="31"/>
    </row>
    <row r="10" ht="18">
      <c r="A10" s="31" t="s">
        <v>32</v>
      </c>
    </row>
    <row r="11" ht="18">
      <c r="A11" s="31" t="s">
        <v>31</v>
      </c>
    </row>
    <row r="12" ht="18">
      <c r="A12" s="31" t="s">
        <v>30</v>
      </c>
    </row>
    <row r="13" ht="18">
      <c r="A13" s="31"/>
    </row>
    <row r="14" ht="18">
      <c r="M14" s="31" t="s">
        <v>29</v>
      </c>
    </row>
    <row r="15" spans="1:14" ht="18">
      <c r="A15" s="12" t="s">
        <v>83</v>
      </c>
      <c r="B15" s="6"/>
      <c r="C15" s="6"/>
      <c r="D15" s="6"/>
      <c r="E15" s="6"/>
      <c r="F15" s="7"/>
      <c r="G15" s="7"/>
      <c r="H15" s="7"/>
      <c r="I15" s="30"/>
      <c r="J15" s="30"/>
      <c r="K15" s="30"/>
      <c r="L15" s="30"/>
      <c r="M15" s="31" t="s">
        <v>21</v>
      </c>
      <c r="N15" s="31"/>
    </row>
    <row r="16" spans="1:14" ht="18">
      <c r="A16" s="10" t="s">
        <v>85</v>
      </c>
      <c r="B16" s="6"/>
      <c r="C16" s="6"/>
      <c r="D16" s="6"/>
      <c r="E16" s="6"/>
      <c r="F16" s="30"/>
      <c r="G16" s="30"/>
      <c r="H16" s="7"/>
      <c r="I16" s="30"/>
      <c r="J16" s="30"/>
      <c r="K16" s="30"/>
      <c r="L16" s="30"/>
      <c r="M16" s="19"/>
      <c r="N16" s="13"/>
    </row>
    <row r="17" spans="1:14" ht="18">
      <c r="A17" s="10" t="s">
        <v>86</v>
      </c>
      <c r="B17" s="6"/>
      <c r="C17" s="6"/>
      <c r="D17" s="6"/>
      <c r="E17" s="7"/>
      <c r="F17" s="30"/>
      <c r="G17" s="30"/>
      <c r="H17" s="27"/>
      <c r="I17" s="30"/>
      <c r="J17" s="30"/>
      <c r="K17" s="30"/>
      <c r="L17" s="30"/>
      <c r="M17" s="19"/>
      <c r="N17" s="13"/>
    </row>
    <row r="18" spans="1:14" ht="18">
      <c r="A18" s="10" t="s">
        <v>27</v>
      </c>
      <c r="B18" s="6"/>
      <c r="C18" s="6"/>
      <c r="D18" s="6"/>
      <c r="E18" s="7"/>
      <c r="F18" s="30"/>
      <c r="G18" s="30"/>
      <c r="H18" s="27"/>
      <c r="I18" s="30"/>
      <c r="J18" s="30"/>
      <c r="K18" s="30"/>
      <c r="L18" s="30"/>
      <c r="M18" s="19"/>
      <c r="N18" s="13"/>
    </row>
    <row r="19" spans="1:14" ht="18">
      <c r="A19" s="10" t="s">
        <v>84</v>
      </c>
      <c r="B19" s="6"/>
      <c r="C19" s="6"/>
      <c r="D19" s="6"/>
      <c r="E19" s="7"/>
      <c r="F19" s="30"/>
      <c r="G19" s="30"/>
      <c r="H19" s="7"/>
      <c r="I19" s="30"/>
      <c r="J19" s="30"/>
      <c r="K19" s="30"/>
      <c r="L19" s="30"/>
      <c r="M19" s="19"/>
      <c r="N19" s="13"/>
    </row>
    <row r="20" spans="1:14" ht="18">
      <c r="A20" s="10" t="s">
        <v>1</v>
      </c>
      <c r="B20" s="6"/>
      <c r="C20" s="6"/>
      <c r="D20" s="6"/>
      <c r="E20" s="7"/>
      <c r="F20" s="30"/>
      <c r="G20" s="30"/>
      <c r="H20" s="27"/>
      <c r="I20" s="30"/>
      <c r="J20" s="30"/>
      <c r="K20" s="30"/>
      <c r="L20" s="30"/>
      <c r="M20" s="19"/>
      <c r="N20" s="13"/>
    </row>
    <row r="21" spans="1:14" ht="18">
      <c r="A21" s="10" t="s">
        <v>75</v>
      </c>
      <c r="B21" s="6"/>
      <c r="C21" s="6"/>
      <c r="D21" s="6"/>
      <c r="E21" s="7"/>
      <c r="F21" s="30"/>
      <c r="G21" s="30"/>
      <c r="H21" s="27"/>
      <c r="I21" s="30"/>
      <c r="J21" s="30"/>
      <c r="K21" s="30"/>
      <c r="L21" s="30"/>
      <c r="M21" s="19"/>
      <c r="N21" s="13"/>
    </row>
    <row r="22" spans="1:12" ht="15.75" customHeight="1">
      <c r="A22" s="11" t="s">
        <v>76</v>
      </c>
      <c r="B22" s="9"/>
      <c r="C22" s="9"/>
      <c r="D22" s="9"/>
      <c r="E22" s="8"/>
      <c r="F22" s="30"/>
      <c r="G22" s="30"/>
      <c r="H22" s="27"/>
      <c r="I22" s="30"/>
      <c r="J22" s="30"/>
      <c r="K22" s="9"/>
      <c r="L22" s="27"/>
    </row>
    <row r="24" ht="20.25" customHeight="1"/>
    <row r="25" spans="1:5" ht="20.25" customHeight="1">
      <c r="A25" s="74" t="s">
        <v>28</v>
      </c>
      <c r="B25" s="74"/>
      <c r="C25" s="74"/>
      <c r="D25" s="74"/>
      <c r="E25" s="74"/>
    </row>
    <row r="26" ht="20.25" customHeight="1"/>
    <row r="27" ht="20.25" customHeight="1"/>
    <row r="28" ht="20.25" customHeight="1"/>
    <row r="30" ht="39.75" customHeight="1"/>
    <row r="32" spans="1:13" ht="55.5" customHeight="1">
      <c r="A32" s="157"/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</row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13.5" customHeight="1"/>
    <row r="46" spans="1:14" s="1" customFormat="1" ht="19.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</row>
    <row r="48" spans="1:14" ht="18">
      <c r="A48" s="157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4"/>
    </row>
  </sheetData>
  <sheetProtection/>
  <mergeCells count="3">
    <mergeCell ref="A3:L6"/>
    <mergeCell ref="A48:M48"/>
    <mergeCell ref="A32:M32"/>
  </mergeCells>
  <printOptions/>
  <pageMargins left="0.3937007874015748" right="0.15748031496062992" top="0.3937007874015748" bottom="0.1968503937007874" header="0" footer="0"/>
  <pageSetup horizontalDpi="600" verticalDpi="600" orientation="landscape" paperSize="9" r:id="rId1"/>
  <rowBreaks count="2" manualBreakCount="2">
    <brk id="21" max="255" man="1"/>
    <brk id="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45"/>
  <sheetViews>
    <sheetView tabSelected="1" zoomScale="70" zoomScaleNormal="70" zoomScalePageLayoutView="0" workbookViewId="0" topLeftCell="A1">
      <selection activeCell="B6" sqref="B6"/>
    </sheetView>
  </sheetViews>
  <sheetFormatPr defaultColWidth="11.00390625" defaultRowHeight="12.75"/>
  <cols>
    <col min="1" max="1" width="35.875" style="1" customWidth="1"/>
    <col min="2" max="2" width="18.875" style="1" customWidth="1"/>
    <col min="3" max="3" width="14.125" style="1" customWidth="1"/>
    <col min="4" max="4" width="13.125" style="1" customWidth="1"/>
    <col min="5" max="5" width="18.875" style="1" customWidth="1"/>
    <col min="6" max="6" width="23.625" style="1" customWidth="1"/>
    <col min="7" max="7" width="11.375" style="1" customWidth="1"/>
    <col min="8" max="8" width="11.125" style="1" customWidth="1"/>
    <col min="9" max="9" width="11.375" style="1" customWidth="1"/>
    <col min="10" max="10" width="11.00390625" style="1" bestFit="1" customWidth="1"/>
    <col min="11" max="11" width="11.375" style="1" customWidth="1"/>
    <col min="12" max="12" width="18.375" style="1" customWidth="1"/>
    <col min="13" max="13" width="19.875" style="1" customWidth="1"/>
    <col min="14" max="14" width="11.375" style="1" customWidth="1"/>
    <col min="15" max="15" width="11.00390625" style="1" customWidth="1"/>
    <col min="16" max="16" width="18.125" style="1" customWidth="1"/>
    <col min="17" max="17" width="16.00390625" style="1" customWidth="1"/>
    <col min="18" max="18" width="31.625" style="1" customWidth="1"/>
    <col min="19" max="20" width="9.125" style="1" customWidth="1"/>
    <col min="21" max="21" width="11.375" style="1" customWidth="1"/>
    <col min="22" max="16384" width="9.125" style="1" customWidth="1"/>
  </cols>
  <sheetData>
    <row r="1" spans="1:18" ht="43.5" customHeight="1">
      <c r="A1" s="170" t="s">
        <v>74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</row>
    <row r="2" spans="1:18" s="5" customFormat="1" ht="35.25">
      <c r="A2" s="170" t="s">
        <v>87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</row>
    <row r="3" spans="1:18" s="5" customFormat="1" ht="35.25">
      <c r="A3" s="154" t="s">
        <v>73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</row>
    <row r="4" spans="1:18" s="5" customFormat="1" ht="26.2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</row>
    <row r="5" spans="1:18" s="5" customFormat="1" ht="45">
      <c r="A5" s="98" t="s">
        <v>0</v>
      </c>
      <c r="B5" s="98"/>
      <c r="C5" s="171"/>
      <c r="D5" s="172"/>
      <c r="E5" s="172"/>
      <c r="F5" s="172"/>
      <c r="G5" s="173"/>
      <c r="H5" s="26"/>
      <c r="I5" s="26"/>
      <c r="J5" s="26"/>
      <c r="K5" s="32"/>
      <c r="L5" s="32"/>
      <c r="M5" s="32"/>
      <c r="N5" s="32"/>
      <c r="O5" s="32"/>
      <c r="P5" s="32"/>
      <c r="Q5" s="32"/>
      <c r="R5" s="32"/>
    </row>
    <row r="6" spans="1:18" s="5" customFormat="1" ht="45">
      <c r="A6" s="98" t="s">
        <v>43</v>
      </c>
      <c r="B6" s="98"/>
      <c r="C6" s="171"/>
      <c r="D6" s="172"/>
      <c r="E6" s="172"/>
      <c r="F6" s="172"/>
      <c r="G6" s="173"/>
      <c r="H6" s="26"/>
      <c r="I6" s="26"/>
      <c r="J6" s="26"/>
      <c r="K6" s="32"/>
      <c r="L6" s="32"/>
      <c r="M6" s="32"/>
      <c r="N6" s="32"/>
      <c r="O6" s="32"/>
      <c r="P6" s="32"/>
      <c r="Q6" s="32"/>
      <c r="R6" s="32"/>
    </row>
    <row r="7" spans="1:18" s="5" customFormat="1" ht="45">
      <c r="A7" s="98" t="s">
        <v>2</v>
      </c>
      <c r="B7" s="98"/>
      <c r="C7" s="101"/>
      <c r="D7" s="99"/>
      <c r="E7" s="99"/>
      <c r="F7" s="99"/>
      <c r="G7" s="100"/>
      <c r="H7" s="26"/>
      <c r="I7" s="26"/>
      <c r="J7" s="26"/>
      <c r="K7" s="32"/>
      <c r="L7" s="32"/>
      <c r="M7" s="32"/>
      <c r="N7" s="32"/>
      <c r="O7" s="32"/>
      <c r="P7" s="32"/>
      <c r="Q7" s="32"/>
      <c r="R7" s="32"/>
    </row>
    <row r="8" spans="1:18" s="5" customFormat="1" ht="52.5" customHeight="1">
      <c r="A8" s="183" t="s">
        <v>77</v>
      </c>
      <c r="B8" s="184"/>
      <c r="C8" s="150"/>
      <c r="D8" s="158" t="s">
        <v>80</v>
      </c>
      <c r="E8" s="159"/>
      <c r="F8" s="159"/>
      <c r="G8" s="159"/>
      <c r="H8" s="159"/>
      <c r="I8" s="159"/>
      <c r="J8" s="159"/>
      <c r="K8" s="159"/>
      <c r="L8" s="159"/>
      <c r="M8" s="159"/>
      <c r="N8" s="32"/>
      <c r="O8" s="32"/>
      <c r="P8" s="32"/>
      <c r="Q8" s="32"/>
      <c r="R8" s="32"/>
    </row>
    <row r="9" s="14" customFormat="1" ht="18">
      <c r="K9" s="28"/>
    </row>
    <row r="10" spans="2:19" s="14" customFormat="1" ht="29.25" customHeight="1" thickBot="1">
      <c r="B10" s="33"/>
      <c r="C10" s="174" t="s">
        <v>47</v>
      </c>
      <c r="D10" s="175"/>
      <c r="E10" s="175"/>
      <c r="F10" s="175"/>
      <c r="G10" s="176"/>
      <c r="K10" s="29"/>
      <c r="S10" s="15"/>
    </row>
    <row r="11" spans="1:27" s="5" customFormat="1" ht="24" thickBot="1">
      <c r="A11" s="54" t="s">
        <v>3</v>
      </c>
      <c r="B11" s="34"/>
      <c r="C11" s="35"/>
      <c r="D11" s="36"/>
      <c r="E11" s="36"/>
      <c r="F11" s="16"/>
      <c r="G11" s="17"/>
      <c r="H11" s="18"/>
      <c r="I11" s="16"/>
      <c r="N11" s="122"/>
      <c r="O11" s="122"/>
      <c r="P11" s="122"/>
      <c r="Q11" s="122"/>
      <c r="W11" s="122"/>
      <c r="X11" s="122"/>
      <c r="Y11" s="122"/>
      <c r="Z11" s="122"/>
      <c r="AA11" s="122"/>
    </row>
    <row r="12" spans="1:27" s="5" customFormat="1" ht="21.75" customHeight="1" thickBot="1">
      <c r="A12" s="190" t="s">
        <v>71</v>
      </c>
      <c r="B12" s="190"/>
      <c r="C12" s="190"/>
      <c r="D12" s="190"/>
      <c r="E12" s="190"/>
      <c r="F12" s="37"/>
      <c r="G12" s="38"/>
      <c r="H12" s="38"/>
      <c r="I12" s="38"/>
      <c r="J12" s="164" t="s">
        <v>14</v>
      </c>
      <c r="K12" s="165"/>
      <c r="L12" s="165"/>
      <c r="M12" s="166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</row>
    <row r="13" spans="1:27" s="5" customFormat="1" ht="44.25" customHeight="1" thickBot="1">
      <c r="A13" s="55"/>
      <c r="B13" s="77"/>
      <c r="C13" s="188" t="s">
        <v>26</v>
      </c>
      <c r="D13" s="189"/>
      <c r="E13" s="179" t="s">
        <v>42</v>
      </c>
      <c r="F13" s="180"/>
      <c r="G13" s="133"/>
      <c r="H13" s="134"/>
      <c r="I13" s="134"/>
      <c r="J13" s="193" t="s">
        <v>40</v>
      </c>
      <c r="K13" s="194"/>
      <c r="L13" s="181" t="s">
        <v>20</v>
      </c>
      <c r="M13" s="182"/>
      <c r="N13" s="191"/>
      <c r="O13" s="191"/>
      <c r="P13" s="191"/>
      <c r="Q13" s="191"/>
      <c r="R13" s="135"/>
      <c r="S13" s="185"/>
      <c r="T13" s="185"/>
      <c r="U13" s="136"/>
      <c r="V13" s="136"/>
      <c r="W13" s="135"/>
      <c r="X13" s="185"/>
      <c r="Y13" s="185"/>
      <c r="Z13" s="136"/>
      <c r="AA13" s="136"/>
    </row>
    <row r="14" spans="1:27" s="18" customFormat="1" ht="40.5" thickBot="1">
      <c r="A14" s="39" t="s">
        <v>13</v>
      </c>
      <c r="B14" s="40" t="s">
        <v>11</v>
      </c>
      <c r="C14" s="41" t="s">
        <v>45</v>
      </c>
      <c r="D14" s="85" t="s">
        <v>44</v>
      </c>
      <c r="E14" s="42" t="s">
        <v>16</v>
      </c>
      <c r="F14" s="43" t="s">
        <v>15</v>
      </c>
      <c r="G14" s="44" t="s">
        <v>35</v>
      </c>
      <c r="H14" s="45" t="s">
        <v>34</v>
      </c>
      <c r="I14" s="46" t="s">
        <v>17</v>
      </c>
      <c r="J14" s="47" t="s">
        <v>7</v>
      </c>
      <c r="K14" s="66" t="s">
        <v>6</v>
      </c>
      <c r="L14" s="65" t="s">
        <v>18</v>
      </c>
      <c r="M14" s="140" t="s">
        <v>19</v>
      </c>
      <c r="N14" s="119"/>
      <c r="O14" s="119"/>
      <c r="P14" s="119"/>
      <c r="Q14" s="119"/>
      <c r="R14" s="72"/>
      <c r="S14" s="119"/>
      <c r="T14" s="119"/>
      <c r="U14" s="119"/>
      <c r="V14" s="119"/>
      <c r="W14" s="72"/>
      <c r="X14" s="119"/>
      <c r="Y14" s="119"/>
      <c r="Z14" s="119"/>
      <c r="AA14" s="119"/>
    </row>
    <row r="15" spans="1:27" s="5" customFormat="1" ht="12.75">
      <c r="A15" s="84"/>
      <c r="B15" s="84"/>
      <c r="C15" s="70"/>
      <c r="D15" s="69">
        <f aca="true" t="shared" si="0" ref="D15:D24">+C15/(C$26-C$25)</f>
        <v>0</v>
      </c>
      <c r="E15" s="60"/>
      <c r="F15" s="61"/>
      <c r="G15" s="62"/>
      <c r="H15" s="63"/>
      <c r="I15" s="63"/>
      <c r="J15" s="152">
        <f aca="true" t="shared" si="1" ref="J15:J24">IF(F15=0,0,+((E15-1.25*H15)/F15)*$D15)</f>
        <v>0</v>
      </c>
      <c r="K15" s="152">
        <f>IF(I15=0,0,+(G15/I15)*$D15)</f>
        <v>0</v>
      </c>
      <c r="L15" s="152">
        <f aca="true" t="shared" si="2" ref="L15:L24">IF(F15=0,0,+F15*$D15)</f>
        <v>0</v>
      </c>
      <c r="M15" s="152">
        <f>IF(I15=0,0,+I15*$D15)</f>
        <v>0</v>
      </c>
      <c r="N15" s="139"/>
      <c r="O15" s="139"/>
      <c r="P15" s="139"/>
      <c r="Q15" s="139"/>
      <c r="R15" s="120"/>
      <c r="S15" s="120"/>
      <c r="T15" s="120"/>
      <c r="U15" s="120"/>
      <c r="V15" s="120"/>
      <c r="W15" s="120"/>
      <c r="X15" s="120"/>
      <c r="Y15" s="120"/>
      <c r="Z15" s="120"/>
      <c r="AA15" s="120"/>
    </row>
    <row r="16" spans="1:27" s="5" customFormat="1" ht="12.75">
      <c r="A16" s="70"/>
      <c r="B16" s="70"/>
      <c r="C16" s="70"/>
      <c r="D16" s="69">
        <f t="shared" si="0"/>
        <v>0</v>
      </c>
      <c r="E16" s="60"/>
      <c r="F16" s="61"/>
      <c r="G16" s="62"/>
      <c r="H16" s="63"/>
      <c r="I16" s="63"/>
      <c r="J16" s="152">
        <f t="shared" si="1"/>
        <v>0</v>
      </c>
      <c r="K16" s="152">
        <f aca="true" t="shared" si="3" ref="K16:K24">IF(I16=0,0,+(G16/I16)*$D16)</f>
        <v>0</v>
      </c>
      <c r="L16" s="152">
        <f t="shared" si="2"/>
        <v>0</v>
      </c>
      <c r="M16" s="152">
        <f>IF(I16=0,0,+I16*$D16)</f>
        <v>0</v>
      </c>
      <c r="N16" s="139"/>
      <c r="O16" s="139"/>
      <c r="P16" s="139"/>
      <c r="Q16" s="139"/>
      <c r="R16" s="120"/>
      <c r="S16" s="120"/>
      <c r="T16" s="120"/>
      <c r="U16" s="120"/>
      <c r="V16" s="120"/>
      <c r="W16" s="120"/>
      <c r="X16" s="120"/>
      <c r="Y16" s="120"/>
      <c r="Z16" s="120"/>
      <c r="AA16" s="120"/>
    </row>
    <row r="17" spans="1:27" s="5" customFormat="1" ht="12.75">
      <c r="A17" s="70"/>
      <c r="B17" s="70"/>
      <c r="C17" s="70"/>
      <c r="D17" s="69">
        <f t="shared" si="0"/>
        <v>0</v>
      </c>
      <c r="E17" s="60"/>
      <c r="F17" s="61"/>
      <c r="G17" s="62"/>
      <c r="H17" s="63"/>
      <c r="I17" s="63"/>
      <c r="J17" s="152">
        <f t="shared" si="1"/>
        <v>0</v>
      </c>
      <c r="K17" s="152">
        <f t="shared" si="3"/>
        <v>0</v>
      </c>
      <c r="L17" s="152">
        <f t="shared" si="2"/>
        <v>0</v>
      </c>
      <c r="M17" s="152">
        <f aca="true" t="shared" si="4" ref="M17:M24">IF(I17=0,0,+I17*$D17)</f>
        <v>0</v>
      </c>
      <c r="N17" s="139"/>
      <c r="O17" s="139"/>
      <c r="P17" s="139"/>
      <c r="Q17" s="139"/>
      <c r="R17" s="120"/>
      <c r="S17" s="120"/>
      <c r="T17" s="120"/>
      <c r="U17" s="120"/>
      <c r="V17" s="120"/>
      <c r="W17" s="120"/>
      <c r="X17" s="120"/>
      <c r="Y17" s="120"/>
      <c r="Z17" s="120"/>
      <c r="AA17" s="120"/>
    </row>
    <row r="18" spans="1:27" s="5" customFormat="1" ht="13.5" thickBot="1">
      <c r="A18" s="70"/>
      <c r="B18" s="70"/>
      <c r="C18" s="70"/>
      <c r="D18" s="69">
        <f t="shared" si="0"/>
        <v>0</v>
      </c>
      <c r="E18" s="60"/>
      <c r="F18" s="61"/>
      <c r="G18" s="62"/>
      <c r="H18" s="63"/>
      <c r="I18" s="63"/>
      <c r="J18" s="152">
        <f t="shared" si="1"/>
        <v>0</v>
      </c>
      <c r="K18" s="152">
        <f t="shared" si="3"/>
        <v>0</v>
      </c>
      <c r="L18" s="152">
        <f t="shared" si="2"/>
        <v>0</v>
      </c>
      <c r="M18" s="152">
        <f t="shared" si="4"/>
        <v>0</v>
      </c>
      <c r="N18" s="139"/>
      <c r="O18" s="139"/>
      <c r="P18" s="139"/>
      <c r="Q18" s="139"/>
      <c r="R18" s="120"/>
      <c r="S18" s="120"/>
      <c r="T18" s="120"/>
      <c r="U18" s="120"/>
      <c r="V18" s="120"/>
      <c r="W18" s="120"/>
      <c r="X18" s="120"/>
      <c r="Y18" s="120"/>
      <c r="Z18" s="120"/>
      <c r="AA18" s="120"/>
    </row>
    <row r="19" spans="1:27" s="5" customFormat="1" ht="12.75">
      <c r="A19" s="84"/>
      <c r="B19" s="84"/>
      <c r="C19" s="70"/>
      <c r="D19" s="69">
        <f t="shared" si="0"/>
        <v>0</v>
      </c>
      <c r="E19" s="60"/>
      <c r="F19" s="61"/>
      <c r="G19" s="62"/>
      <c r="H19" s="63"/>
      <c r="I19" s="63"/>
      <c r="J19" s="152">
        <f t="shared" si="1"/>
        <v>0</v>
      </c>
      <c r="K19" s="152">
        <f t="shared" si="3"/>
        <v>0</v>
      </c>
      <c r="L19" s="152">
        <f t="shared" si="2"/>
        <v>0</v>
      </c>
      <c r="M19" s="152">
        <f t="shared" si="4"/>
        <v>0</v>
      </c>
      <c r="N19" s="139"/>
      <c r="O19" s="139"/>
      <c r="P19" s="139"/>
      <c r="Q19" s="139"/>
      <c r="R19" s="120"/>
      <c r="S19" s="120"/>
      <c r="T19" s="120"/>
      <c r="U19" s="120"/>
      <c r="V19" s="120"/>
      <c r="W19" s="120"/>
      <c r="X19" s="120"/>
      <c r="Y19" s="120"/>
      <c r="Z19" s="120"/>
      <c r="AA19" s="120"/>
    </row>
    <row r="20" spans="1:27" s="5" customFormat="1" ht="13.5" thickBot="1">
      <c r="A20" s="20"/>
      <c r="B20" s="20"/>
      <c r="C20" s="70"/>
      <c r="D20" s="69">
        <f t="shared" si="0"/>
        <v>0</v>
      </c>
      <c r="E20" s="60"/>
      <c r="F20" s="61"/>
      <c r="G20" s="62"/>
      <c r="H20" s="63"/>
      <c r="I20" s="63"/>
      <c r="J20" s="152">
        <f t="shared" si="1"/>
        <v>0</v>
      </c>
      <c r="K20" s="152">
        <f t="shared" si="3"/>
        <v>0</v>
      </c>
      <c r="L20" s="152">
        <f t="shared" si="2"/>
        <v>0</v>
      </c>
      <c r="M20" s="152">
        <f t="shared" si="4"/>
        <v>0</v>
      </c>
      <c r="N20" s="139"/>
      <c r="O20" s="139"/>
      <c r="P20" s="139"/>
      <c r="Q20" s="139"/>
      <c r="R20" s="120"/>
      <c r="S20" s="120"/>
      <c r="T20" s="120"/>
      <c r="U20" s="120"/>
      <c r="V20" s="120"/>
      <c r="W20" s="120"/>
      <c r="X20" s="120"/>
      <c r="Y20" s="120"/>
      <c r="Z20" s="120"/>
      <c r="AA20" s="120"/>
    </row>
    <row r="21" spans="1:27" s="5" customFormat="1" ht="12.75">
      <c r="A21" s="21"/>
      <c r="B21" s="21"/>
      <c r="C21" s="70"/>
      <c r="D21" s="69">
        <f t="shared" si="0"/>
        <v>0</v>
      </c>
      <c r="E21" s="60"/>
      <c r="F21" s="61"/>
      <c r="G21" s="62"/>
      <c r="H21" s="63"/>
      <c r="I21" s="61"/>
      <c r="J21" s="152">
        <f t="shared" si="1"/>
        <v>0</v>
      </c>
      <c r="K21" s="152">
        <f t="shared" si="3"/>
        <v>0</v>
      </c>
      <c r="L21" s="152">
        <f t="shared" si="2"/>
        <v>0</v>
      </c>
      <c r="M21" s="152">
        <f t="shared" si="4"/>
        <v>0</v>
      </c>
      <c r="N21" s="139"/>
      <c r="O21" s="139"/>
      <c r="P21" s="139"/>
      <c r="Q21" s="139"/>
      <c r="R21" s="120"/>
      <c r="S21" s="120"/>
      <c r="T21" s="120"/>
      <c r="U21" s="120"/>
      <c r="V21" s="120"/>
      <c r="W21" s="120"/>
      <c r="X21" s="120"/>
      <c r="Y21" s="120"/>
      <c r="Z21" s="120"/>
      <c r="AA21" s="120"/>
    </row>
    <row r="22" spans="1:27" s="5" customFormat="1" ht="13.5" thickBot="1">
      <c r="A22" s="22"/>
      <c r="B22" s="22"/>
      <c r="C22" s="70"/>
      <c r="D22" s="69">
        <f t="shared" si="0"/>
        <v>0</v>
      </c>
      <c r="E22" s="60"/>
      <c r="F22" s="61"/>
      <c r="G22" s="62"/>
      <c r="H22" s="63"/>
      <c r="I22" s="61"/>
      <c r="J22" s="152">
        <f t="shared" si="1"/>
        <v>0</v>
      </c>
      <c r="K22" s="152">
        <f t="shared" si="3"/>
        <v>0</v>
      </c>
      <c r="L22" s="152">
        <f t="shared" si="2"/>
        <v>0</v>
      </c>
      <c r="M22" s="152">
        <f t="shared" si="4"/>
        <v>0</v>
      </c>
      <c r="N22" s="139"/>
      <c r="O22" s="139"/>
      <c r="P22" s="139"/>
      <c r="Q22" s="139"/>
      <c r="R22" s="120"/>
      <c r="S22" s="120"/>
      <c r="T22" s="120"/>
      <c r="U22" s="120"/>
      <c r="V22" s="120"/>
      <c r="W22" s="120"/>
      <c r="X22" s="120"/>
      <c r="Y22" s="120"/>
      <c r="Z22" s="120"/>
      <c r="AA22" s="120"/>
    </row>
    <row r="23" spans="1:27" s="5" customFormat="1" ht="12.75">
      <c r="A23" s="23"/>
      <c r="B23" s="23"/>
      <c r="C23" s="70"/>
      <c r="D23" s="69">
        <f t="shared" si="0"/>
        <v>0</v>
      </c>
      <c r="E23" s="60"/>
      <c r="F23" s="61"/>
      <c r="G23" s="62"/>
      <c r="H23" s="63"/>
      <c r="I23" s="61"/>
      <c r="J23" s="152">
        <f t="shared" si="1"/>
        <v>0</v>
      </c>
      <c r="K23" s="152">
        <f t="shared" si="3"/>
        <v>0</v>
      </c>
      <c r="L23" s="152">
        <f t="shared" si="2"/>
        <v>0</v>
      </c>
      <c r="M23" s="152">
        <f t="shared" si="4"/>
        <v>0</v>
      </c>
      <c r="N23" s="139"/>
      <c r="O23" s="139"/>
      <c r="P23" s="139"/>
      <c r="Q23" s="139"/>
      <c r="R23" s="120"/>
      <c r="S23" s="120"/>
      <c r="T23" s="120"/>
      <c r="U23" s="120"/>
      <c r="V23" s="120"/>
      <c r="W23" s="120"/>
      <c r="X23" s="120"/>
      <c r="Y23" s="120"/>
      <c r="Z23" s="120"/>
      <c r="AA23" s="120"/>
    </row>
    <row r="24" spans="1:27" s="5" customFormat="1" ht="13.5" thickBot="1">
      <c r="A24" s="24"/>
      <c r="B24" s="24"/>
      <c r="C24" s="70"/>
      <c r="D24" s="69">
        <f t="shared" si="0"/>
        <v>0</v>
      </c>
      <c r="E24" s="60"/>
      <c r="F24" s="61"/>
      <c r="G24" s="62"/>
      <c r="H24" s="63"/>
      <c r="I24" s="61"/>
      <c r="J24" s="152">
        <f t="shared" si="1"/>
        <v>0</v>
      </c>
      <c r="K24" s="152">
        <f t="shared" si="3"/>
        <v>0</v>
      </c>
      <c r="L24" s="152">
        <f t="shared" si="2"/>
        <v>0</v>
      </c>
      <c r="M24" s="152">
        <f t="shared" si="4"/>
        <v>0</v>
      </c>
      <c r="N24" s="139"/>
      <c r="O24" s="139"/>
      <c r="P24" s="139"/>
      <c r="Q24" s="139"/>
      <c r="R24" s="120"/>
      <c r="S24" s="120"/>
      <c r="T24" s="120"/>
      <c r="U24" s="120"/>
      <c r="V24" s="120"/>
      <c r="W24" s="120"/>
      <c r="X24" s="120"/>
      <c r="Y24" s="120"/>
      <c r="Z24" s="120"/>
      <c r="AA24" s="120"/>
    </row>
    <row r="25" spans="1:27" s="5" customFormat="1" ht="15" customHeight="1" thickBot="1">
      <c r="A25" s="48" t="s">
        <v>81</v>
      </c>
      <c r="B25" s="138"/>
      <c r="C25" s="70"/>
      <c r="D25" s="49"/>
      <c r="E25" s="49"/>
      <c r="F25" s="49"/>
      <c r="G25" s="4"/>
      <c r="J25" s="51">
        <f>+SUM(J15:J24)</f>
        <v>0</v>
      </c>
      <c r="K25" s="51">
        <f>SUM(K15:K24)</f>
        <v>0</v>
      </c>
      <c r="L25" s="50">
        <f>SUM(L15:L24)</f>
        <v>0</v>
      </c>
      <c r="M25" s="51">
        <f>SUM(M15:M24)</f>
        <v>0</v>
      </c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</row>
    <row r="26" spans="1:25" s="5" customFormat="1" ht="14.25" customHeight="1" thickBot="1">
      <c r="A26" s="25" t="s">
        <v>8</v>
      </c>
      <c r="B26" s="52"/>
      <c r="C26" s="71">
        <v>1000</v>
      </c>
      <c r="D26" s="76" t="s">
        <v>33</v>
      </c>
      <c r="E26" s="49"/>
      <c r="F26" s="3"/>
      <c r="G26" s="53"/>
      <c r="H26" s="53"/>
      <c r="I26" s="53"/>
      <c r="J26" s="53"/>
      <c r="K26" s="1"/>
      <c r="M26" s="187"/>
      <c r="N26" s="187"/>
      <c r="O26" s="187"/>
      <c r="P26" s="187"/>
      <c r="Q26" s="187"/>
      <c r="X26" s="120"/>
      <c r="Y26" s="120"/>
    </row>
    <row r="27" spans="1:16" ht="51" customHeight="1">
      <c r="A27" s="86"/>
      <c r="B27" s="86"/>
      <c r="C27" s="186" t="s">
        <v>46</v>
      </c>
      <c r="D27" s="186"/>
      <c r="E27" s="186"/>
      <c r="F27" s="186"/>
      <c r="I27" s="192"/>
      <c r="J27" s="192"/>
      <c r="K27" s="192"/>
      <c r="L27" s="192"/>
      <c r="M27" s="192"/>
      <c r="N27" s="192"/>
      <c r="O27" s="192"/>
      <c r="P27" s="192"/>
    </row>
    <row r="28" spans="1:21" ht="32.25" customHeight="1" thickBot="1">
      <c r="A28" s="131"/>
      <c r="B28" s="131"/>
      <c r="C28" s="78"/>
      <c r="D28" s="78"/>
      <c r="E28" s="78"/>
      <c r="F28" s="78"/>
      <c r="N28" s="132"/>
      <c r="O28" s="132"/>
      <c r="P28" s="132"/>
      <c r="Q28" s="132"/>
      <c r="R28" s="132"/>
      <c r="S28" s="132"/>
      <c r="T28" s="132"/>
      <c r="U28" s="132"/>
    </row>
    <row r="29" spans="1:6" ht="24" thickBot="1">
      <c r="A29" s="54" t="s">
        <v>4</v>
      </c>
      <c r="B29" s="2"/>
      <c r="C29" s="2"/>
      <c r="D29" s="2"/>
      <c r="E29" s="2"/>
      <c r="F29" s="2"/>
    </row>
    <row r="30" spans="1:20" ht="39.75" customHeight="1">
      <c r="A30" s="129" t="s">
        <v>72</v>
      </c>
      <c r="B30" s="130"/>
      <c r="C30" s="130"/>
      <c r="D30" s="130"/>
      <c r="E30" s="130"/>
      <c r="F30" s="149"/>
      <c r="G30" s="87"/>
      <c r="H30" s="87"/>
      <c r="I30" s="87"/>
      <c r="J30" s="122"/>
      <c r="K30" s="67"/>
      <c r="L30" s="123"/>
      <c r="M30" s="67"/>
      <c r="N30" s="163" t="s">
        <v>68</v>
      </c>
      <c r="O30" s="163"/>
      <c r="P30" s="163"/>
      <c r="R30" s="163" t="s">
        <v>65</v>
      </c>
      <c r="S30" s="163"/>
      <c r="T30" s="163"/>
    </row>
    <row r="31" spans="1:20" ht="39.75" customHeight="1">
      <c r="A31" s="125" t="s">
        <v>12</v>
      </c>
      <c r="B31" s="126" t="s">
        <v>16</v>
      </c>
      <c r="C31" s="126" t="s">
        <v>15</v>
      </c>
      <c r="D31" s="126" t="s">
        <v>35</v>
      </c>
      <c r="E31" s="126" t="s">
        <v>34</v>
      </c>
      <c r="F31" s="126" t="s">
        <v>17</v>
      </c>
      <c r="G31" s="119"/>
      <c r="H31" s="119"/>
      <c r="I31" s="119"/>
      <c r="J31" s="119"/>
      <c r="K31" s="119"/>
      <c r="L31" s="72"/>
      <c r="M31" s="72"/>
      <c r="N31" s="89" t="s">
        <v>51</v>
      </c>
      <c r="O31" s="90" t="s">
        <v>48</v>
      </c>
      <c r="P31" s="91" t="s">
        <v>50</v>
      </c>
      <c r="R31" s="107" t="s">
        <v>52</v>
      </c>
      <c r="S31" s="108" t="s">
        <v>53</v>
      </c>
      <c r="T31" s="109" t="s">
        <v>54</v>
      </c>
    </row>
    <row r="32" spans="1:20" ht="23.25" customHeight="1">
      <c r="A32" s="127" t="s">
        <v>67</v>
      </c>
      <c r="B32" s="128"/>
      <c r="C32" s="128">
        <v>2100</v>
      </c>
      <c r="D32" s="128"/>
      <c r="E32" s="128"/>
      <c r="F32" s="128">
        <v>1600</v>
      </c>
      <c r="G32" s="68"/>
      <c r="H32" s="68"/>
      <c r="I32" s="68"/>
      <c r="J32" s="68"/>
      <c r="K32" s="68"/>
      <c r="L32" s="120"/>
      <c r="M32" s="120"/>
      <c r="N32" s="92"/>
      <c r="O32" s="93" t="s">
        <v>49</v>
      </c>
      <c r="P32" s="94" t="s">
        <v>49</v>
      </c>
      <c r="R32" s="110"/>
      <c r="S32" s="111" t="s">
        <v>49</v>
      </c>
      <c r="T32" s="112" t="s">
        <v>49</v>
      </c>
    </row>
    <row r="33" spans="1:20" ht="30" customHeight="1" thickBot="1">
      <c r="A33" s="124"/>
      <c r="B33" s="120"/>
      <c r="C33" s="67"/>
      <c r="D33" s="67"/>
      <c r="E33" s="67"/>
      <c r="F33" s="67"/>
      <c r="G33" s="67"/>
      <c r="H33" s="67"/>
      <c r="I33" s="67"/>
      <c r="J33" s="67"/>
      <c r="K33" s="67"/>
      <c r="L33" s="120"/>
      <c r="M33" s="120"/>
      <c r="N33" s="118" t="s">
        <v>70</v>
      </c>
      <c r="O33" s="115">
        <v>2100</v>
      </c>
      <c r="P33" s="116">
        <v>1600</v>
      </c>
      <c r="R33" s="95" t="s">
        <v>55</v>
      </c>
      <c r="S33" s="113">
        <v>3200</v>
      </c>
      <c r="T33" s="114">
        <v>550</v>
      </c>
    </row>
    <row r="34" spans="1:20" ht="26.25" customHeight="1" thickBot="1">
      <c r="A34" s="59" t="s">
        <v>5</v>
      </c>
      <c r="K34" s="67"/>
      <c r="L34" s="120"/>
      <c r="M34" s="120"/>
      <c r="N34" s="67"/>
      <c r="O34" s="68"/>
      <c r="P34" s="68"/>
      <c r="R34" s="110" t="s">
        <v>69</v>
      </c>
      <c r="S34" s="113">
        <v>4200</v>
      </c>
      <c r="T34" s="114">
        <v>600</v>
      </c>
    </row>
    <row r="35" spans="1:20" ht="27" customHeight="1" thickBot="1">
      <c r="A35" s="56" t="s">
        <v>36</v>
      </c>
      <c r="B35" s="81"/>
      <c r="C35" s="81"/>
      <c r="D35" s="57"/>
      <c r="G35" s="83"/>
      <c r="K35" s="67"/>
      <c r="L35" s="120"/>
      <c r="M35" s="120"/>
      <c r="N35" s="67"/>
      <c r="O35" s="68"/>
      <c r="P35" s="153"/>
      <c r="R35" s="95" t="s">
        <v>56</v>
      </c>
      <c r="S35" s="113">
        <v>3200</v>
      </c>
      <c r="T35" s="114">
        <v>700</v>
      </c>
    </row>
    <row r="36" spans="1:20" ht="27.75" customHeight="1" thickBot="1">
      <c r="A36" s="82"/>
      <c r="B36" s="79" t="s">
        <v>24</v>
      </c>
      <c r="C36" s="79" t="s">
        <v>10</v>
      </c>
      <c r="D36" s="80" t="s">
        <v>9</v>
      </c>
      <c r="E36" s="177" t="s">
        <v>25</v>
      </c>
      <c r="F36" s="178"/>
      <c r="G36" s="178"/>
      <c r="K36" s="67"/>
      <c r="L36" s="120"/>
      <c r="M36" s="120"/>
      <c r="N36" s="67"/>
      <c r="O36" s="68"/>
      <c r="P36" s="68"/>
      <c r="R36" s="95" t="s">
        <v>57</v>
      </c>
      <c r="S36" s="113">
        <v>4100</v>
      </c>
      <c r="T36" s="114">
        <v>750</v>
      </c>
    </row>
    <row r="37" spans="1:20" ht="23.25" customHeight="1">
      <c r="A37" s="141" t="s">
        <v>37</v>
      </c>
      <c r="B37" s="142">
        <f>IF(F32=0,0,+D32/F32)</f>
        <v>0</v>
      </c>
      <c r="C37" s="143"/>
      <c r="D37" s="144"/>
      <c r="J37" s="58"/>
      <c r="K37" s="67"/>
      <c r="L37" s="120"/>
      <c r="M37" s="120"/>
      <c r="N37" s="67"/>
      <c r="O37" s="68"/>
      <c r="P37" s="68"/>
      <c r="R37" s="95" t="s">
        <v>58</v>
      </c>
      <c r="S37" s="113" t="s">
        <v>59</v>
      </c>
      <c r="T37" s="114">
        <v>1500</v>
      </c>
    </row>
    <row r="38" spans="1:20" ht="33.75" customHeight="1">
      <c r="A38" s="102" t="s">
        <v>38</v>
      </c>
      <c r="B38" s="145">
        <f>IF(C32=0,0,+(B32-1.25*E32)/C32)</f>
        <v>0</v>
      </c>
      <c r="C38" s="146"/>
      <c r="D38" s="147"/>
      <c r="J38" s="58"/>
      <c r="K38" s="121"/>
      <c r="L38" s="53"/>
      <c r="M38" s="53"/>
      <c r="N38" s="117"/>
      <c r="O38" s="68"/>
      <c r="P38" s="68"/>
      <c r="R38" s="95" t="s">
        <v>60</v>
      </c>
      <c r="S38" s="113">
        <v>900</v>
      </c>
      <c r="T38" s="114">
        <v>1550</v>
      </c>
    </row>
    <row r="39" spans="1:20" ht="54" customHeight="1">
      <c r="A39" s="102" t="s">
        <v>22</v>
      </c>
      <c r="B39" s="145">
        <f>+K25</f>
        <v>0</v>
      </c>
      <c r="C39" s="146"/>
      <c r="D39" s="147"/>
      <c r="F39" s="168"/>
      <c r="G39" s="168"/>
      <c r="H39" s="97"/>
      <c r="J39" s="58"/>
      <c r="L39" s="169"/>
      <c r="M39" s="169"/>
      <c r="N39" s="106"/>
      <c r="O39" s="68"/>
      <c r="P39" s="153"/>
      <c r="R39" s="95" t="s">
        <v>61</v>
      </c>
      <c r="S39" s="113">
        <v>300</v>
      </c>
      <c r="T39" s="114">
        <v>450</v>
      </c>
    </row>
    <row r="40" spans="1:20" ht="21">
      <c r="A40" s="102" t="s">
        <v>23</v>
      </c>
      <c r="B40" s="145">
        <f>+J25</f>
        <v>0</v>
      </c>
      <c r="C40" s="146"/>
      <c r="D40" s="147"/>
      <c r="F40" s="167"/>
      <c r="G40" s="167"/>
      <c r="H40" s="167"/>
      <c r="J40" s="58"/>
      <c r="K40" s="75"/>
      <c r="L40" s="75"/>
      <c r="M40" s="75"/>
      <c r="N40" s="117"/>
      <c r="O40" s="68"/>
      <c r="P40" s="68"/>
      <c r="R40" s="95" t="s">
        <v>62</v>
      </c>
      <c r="S40" s="113">
        <v>1200</v>
      </c>
      <c r="T40" s="114">
        <v>500</v>
      </c>
    </row>
    <row r="41" spans="1:20" ht="36.75" customHeight="1">
      <c r="A41" s="102" t="s">
        <v>41</v>
      </c>
      <c r="B41" s="103">
        <f>B39+B37</f>
        <v>0</v>
      </c>
      <c r="C41" s="104">
        <v>2.5</v>
      </c>
      <c r="D41" s="105" t="b">
        <f>B41&lt;C41</f>
        <v>1</v>
      </c>
      <c r="E41" s="160"/>
      <c r="F41" s="161"/>
      <c r="G41" s="161"/>
      <c r="H41" s="161"/>
      <c r="I41" s="161"/>
      <c r="J41" s="58"/>
      <c r="N41" s="117"/>
      <c r="O41" s="68"/>
      <c r="P41" s="68"/>
      <c r="R41" s="95" t="s">
        <v>63</v>
      </c>
      <c r="S41" s="113" t="s">
        <v>59</v>
      </c>
      <c r="T41" s="114">
        <v>2200</v>
      </c>
    </row>
    <row r="42" spans="1:20" ht="33.75" customHeight="1">
      <c r="A42" s="102" t="s">
        <v>39</v>
      </c>
      <c r="B42" s="103">
        <f>B40+B38</f>
        <v>0</v>
      </c>
      <c r="C42" s="104">
        <v>2.5</v>
      </c>
      <c r="D42" s="105" t="b">
        <f>B42&lt;C42</f>
        <v>1</v>
      </c>
      <c r="J42" s="58"/>
      <c r="N42" s="162"/>
      <c r="O42" s="162"/>
      <c r="P42" s="162"/>
      <c r="R42" s="95" t="s">
        <v>64</v>
      </c>
      <c r="S42" s="113">
        <v>900</v>
      </c>
      <c r="T42" s="114">
        <v>2250</v>
      </c>
    </row>
    <row r="43" spans="1:20" ht="32.25" customHeight="1">
      <c r="A43" s="151" t="s">
        <v>78</v>
      </c>
      <c r="B43" s="103" t="str">
        <f>IF($C$8="yes",B38+B40," ")</f>
        <v> </v>
      </c>
      <c r="C43" s="104">
        <f>IF($C$8="yes",1.15,1.25)</f>
        <v>1.25</v>
      </c>
      <c r="D43" s="105" t="b">
        <f>B43&lt;C43</f>
        <v>0</v>
      </c>
      <c r="E43" s="160" t="s">
        <v>79</v>
      </c>
      <c r="F43" s="161"/>
      <c r="G43" s="161"/>
      <c r="H43" s="161"/>
      <c r="I43" s="161"/>
      <c r="J43" s="161"/>
      <c r="N43" s="88"/>
      <c r="P43" s="153"/>
      <c r="R43" s="96" t="s">
        <v>66</v>
      </c>
      <c r="S43" s="115">
        <v>900</v>
      </c>
      <c r="T43" s="116">
        <v>2050</v>
      </c>
    </row>
    <row r="44" spans="1:6" ht="23.25" customHeight="1">
      <c r="A44" s="148"/>
      <c r="E44" s="4"/>
      <c r="F44" s="64"/>
    </row>
    <row r="45" ht="26.25" customHeight="1">
      <c r="E45" s="4"/>
    </row>
    <row r="46" ht="24" customHeight="1"/>
    <row r="47" ht="21.75" customHeight="1"/>
    <row r="49" ht="106.5" customHeight="1"/>
  </sheetData>
  <sheetProtection/>
  <mergeCells count="29">
    <mergeCell ref="X13:Y13"/>
    <mergeCell ref="C27:F27"/>
    <mergeCell ref="M26:Q26"/>
    <mergeCell ref="C13:D13"/>
    <mergeCell ref="A12:E12"/>
    <mergeCell ref="S13:T13"/>
    <mergeCell ref="N13:O13"/>
    <mergeCell ref="P13:Q13"/>
    <mergeCell ref="I27:P27"/>
    <mergeCell ref="J13:K13"/>
    <mergeCell ref="A1:R1"/>
    <mergeCell ref="A2:R2"/>
    <mergeCell ref="C5:G5"/>
    <mergeCell ref="C10:G10"/>
    <mergeCell ref="R30:T30"/>
    <mergeCell ref="E36:G36"/>
    <mergeCell ref="E13:F13"/>
    <mergeCell ref="C6:G6"/>
    <mergeCell ref="L13:M13"/>
    <mergeCell ref="A8:B8"/>
    <mergeCell ref="D8:M8"/>
    <mergeCell ref="E43:J43"/>
    <mergeCell ref="N42:P42"/>
    <mergeCell ref="N30:P30"/>
    <mergeCell ref="J12:M12"/>
    <mergeCell ref="F40:H40"/>
    <mergeCell ref="E41:I41"/>
    <mergeCell ref="F39:G39"/>
    <mergeCell ref="L39:M39"/>
  </mergeCells>
  <printOptions/>
  <pageMargins left="0.2362204724409449" right="0.31496062992125984" top="0.31496062992125984" bottom="0.1968503937007874" header="0.2755905511811024" footer="0.03937007874015748"/>
  <pageSetup fitToHeight="6" fitToWidth="5" horizontalDpi="600" verticalDpi="600" orientation="landscape" paperSize="9" r:id="rId1"/>
  <rowBreaks count="3" manualBreakCount="3">
    <brk id="8" max="255" man="1"/>
    <brk id="26" max="255" man="1"/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Niina Tanskanen</dc:creator>
  <cp:keywords/>
  <dc:description/>
  <cp:lastModifiedBy>Renathe Jenssen</cp:lastModifiedBy>
  <cp:lastPrinted>2011-10-26T10:49:51Z</cp:lastPrinted>
  <dcterms:created xsi:type="dcterms:W3CDTF">2000-05-16T11:48:58Z</dcterms:created>
  <dcterms:modified xsi:type="dcterms:W3CDTF">2020-12-17T12:36:20Z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i2b8d92c922f44369b3c371567339a7a">
    <vt:lpwstr>Furniture and fitments (031)|5f6d24bb-bd9b-4548-8b92-aa9066e1ba5b</vt:lpwstr>
  </property>
  <property fmtid="{D5CDD505-2E9C-101B-9397-08002B2CF9AE}" pid="4" name="TaxCatchAll">
    <vt:lpwstr>95;#Furniture and fitments (031)|5f6d24bb-bd9b-4548-8b92-aa9066e1ba5b;#72;#5|426c1e03-03fb-480d-8eb8-80579459807b;#289;#Application help|a44f45d7-dda1-4f6f-9d47-15b82028ff45;#29;#English|89328c2c-6d7e-40f6-baf8-2d51888ab8c6;#70;#.0|4560965c-b518-4ed0-ab4d</vt:lpwstr>
  </property>
  <property fmtid="{D5CDD505-2E9C-101B-9397-08002B2CF9AE}" pid="5" name="c2e42a5b42024328b12a942358616b76">
    <vt:lpwstr/>
  </property>
  <property fmtid="{D5CDD505-2E9C-101B-9397-08002B2CF9AE}" pid="6" name="Ver0">
    <vt:lpwstr>70;#.0|4560965c-b518-4ed0-ab4d-c02076b474d1</vt:lpwstr>
  </property>
  <property fmtid="{D5CDD505-2E9C-101B-9397-08002B2CF9AE}" pid="7" name="e875f6ca30b049e69b92ab6fd30ccc7e">
    <vt:lpwstr>5|426c1e03-03fb-480d-8eb8-80579459807b</vt:lpwstr>
  </property>
  <property fmtid="{D5CDD505-2E9C-101B-9397-08002B2CF9AE}" pid="8" name="c4b301cb5ca34a2ba48041ad05b451b7">
    <vt:lpwstr>.0|4560965c-b518-4ed0-ab4d-c02076b474d1</vt:lpwstr>
  </property>
  <property fmtid="{D5CDD505-2E9C-101B-9397-08002B2CF9AE}" pid="9" name="h73de529d8fa4f4a9ad28df5dcd62b30">
    <vt:lpwstr/>
  </property>
  <property fmtid="{D5CDD505-2E9C-101B-9397-08002B2CF9AE}" pid="10" name="Gen0">
    <vt:lpwstr>72;#5|426c1e03-03fb-480d-8eb8-80579459807b</vt:lpwstr>
  </property>
  <property fmtid="{D5CDD505-2E9C-101B-9397-08002B2CF9AE}" pid="11" name="Year2">
    <vt:lpwstr/>
  </property>
  <property fmtid="{D5CDD505-2E9C-101B-9397-08002B2CF9AE}" pid="12" name="d6a12a92581e42f5ab2fd8eb0ab6a7b6">
    <vt:lpwstr>Application help|a44f45d7-dda1-4f6f-9d47-15b82028ff45</vt:lpwstr>
  </property>
  <property fmtid="{D5CDD505-2E9C-101B-9397-08002B2CF9AE}" pid="13" name="Document Type">
    <vt:lpwstr>289;#Application help|a44f45d7-dda1-4f6f-9d47-15b82028ff45</vt:lpwstr>
  </property>
  <property fmtid="{D5CDD505-2E9C-101B-9397-08002B2CF9AE}" pid="14" name="Product group 001">
    <vt:lpwstr>95;#Furniture and fitments (031)|5f6d24bb-bd9b-4548-8b92-aa9066e1ba5b</vt:lpwstr>
  </property>
  <property fmtid="{D5CDD505-2E9C-101B-9397-08002B2CF9AE}" pid="15" name="Document status1">
    <vt:lpwstr/>
  </property>
  <property fmtid="{D5CDD505-2E9C-101B-9397-08002B2CF9AE}" pid="16" name="e6d8e97c512749c081d36fa51213eddc">
    <vt:lpwstr>English|89328c2c-6d7e-40f6-baf8-2d51888ab8c6</vt:lpwstr>
  </property>
  <property fmtid="{D5CDD505-2E9C-101B-9397-08002B2CF9AE}" pid="17" name="Document Language">
    <vt:lpwstr>29;#English|89328c2c-6d7e-40f6-baf8-2d51888ab8c6</vt:lpwstr>
  </property>
  <property fmtid="{D5CDD505-2E9C-101B-9397-08002B2CF9AE}" pid="18" name="Original Language">
    <vt:lpwstr>Yes</vt:lpwstr>
  </property>
  <property fmtid="{D5CDD505-2E9C-101B-9397-08002B2CF9AE}" pid="19" name="ContentTypeId">
    <vt:lpwstr>0x0101005E54934CFE098A47BFB32B30BB7520A80200F15F88179C7DDE459F0BA8186FCA2580001C92763592679645A63A712CB4DCB685</vt:lpwstr>
  </property>
</Properties>
</file>